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ЭтаКнига" defaultThemeVersion="124226"/>
  <mc:AlternateContent xmlns:mc="http://schemas.openxmlformats.org/markup-compatibility/2006">
    <mc:Choice Requires="x15">
      <x15ac:absPath xmlns:x15ac="http://schemas.microsoft.com/office/spreadsheetml/2010/11/ac" url="V:\5. Управление конс. бюдж. отчетности, исполн. бюджета и аудита\3. Отдел исполнения бюджета\Общий доступ\ИСПОЛНЕНИЕ_9 месяцев 2024\"/>
    </mc:Choice>
  </mc:AlternateContent>
  <xr:revisionPtr revIDLastSave="0" documentId="13_ncr:1_{DA495989-6FE0-4568-B7F9-43385D6D32AD}" xr6:coauthVersionLast="45" xr6:coauthVersionMax="45" xr10:uidLastSave="{00000000-0000-0000-0000-000000000000}"/>
  <bookViews>
    <workbookView xWindow="-120" yWindow="-120" windowWidth="29040" windowHeight="15840" xr2:uid="{00000000-000D-0000-FFFF-FFFF00000000}"/>
  </bookViews>
  <sheets>
    <sheet name="Приложение № 1" sheetId="1" r:id="rId1"/>
  </sheets>
  <definedNames>
    <definedName name="_xlnm._FilterDatabase" localSheetId="0" hidden="1">'Приложение № 1'!$A$74:$G$273</definedName>
    <definedName name="_xlnm.Print_Titles" localSheetId="0">'Приложение № 1'!$5:$5</definedName>
    <definedName name="_xlnm.Print_Area" localSheetId="0">'Приложение № 1'!$A$1:$D$273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59" i="1" l="1"/>
  <c r="D36" i="1"/>
  <c r="D32" i="1"/>
  <c r="D27" i="1"/>
  <c r="C74" i="1" l="1"/>
  <c r="D226" i="1"/>
  <c r="D209" i="1"/>
  <c r="C209" i="1"/>
  <c r="D201" i="1"/>
  <c r="C201" i="1"/>
  <c r="D190" i="1" l="1"/>
  <c r="C190" i="1"/>
  <c r="C226" i="1" l="1"/>
  <c r="D208" i="1"/>
  <c r="C208" i="1"/>
  <c r="D205" i="1"/>
  <c r="D204" i="1" s="1"/>
  <c r="C205" i="1"/>
  <c r="C204" i="1" s="1"/>
  <c r="D82" i="1" l="1"/>
  <c r="C82" i="1"/>
  <c r="C77" i="1"/>
  <c r="D77" i="1"/>
  <c r="D55" i="1"/>
  <c r="D46" i="1"/>
  <c r="D7" i="1"/>
  <c r="D173" i="1" l="1"/>
  <c r="D71" i="1" l="1"/>
  <c r="C71" i="1"/>
  <c r="C55" i="1"/>
  <c r="C36" i="1"/>
  <c r="C32" i="1"/>
  <c r="D62" i="1" l="1"/>
  <c r="C27" i="1"/>
  <c r="C62" i="1" l="1"/>
  <c r="D225" i="1" l="1"/>
  <c r="C225" i="1"/>
  <c r="C173" i="1"/>
  <c r="C75" i="1" l="1"/>
  <c r="D75" i="1"/>
  <c r="D74" i="1" s="1"/>
  <c r="D14" i="1"/>
  <c r="C14" i="1"/>
  <c r="D11" i="1"/>
  <c r="C23" i="1"/>
  <c r="D23" i="1"/>
  <c r="C59" i="1"/>
  <c r="C46" i="1"/>
  <c r="C7" i="1"/>
  <c r="D18" i="1"/>
  <c r="C11" i="1"/>
  <c r="C18" i="1"/>
  <c r="D6" i="1" l="1"/>
  <c r="D272" i="1" s="1"/>
  <c r="C6" i="1"/>
  <c r="C272" i="1" s="1"/>
</calcChain>
</file>

<file path=xl/sharedStrings.xml><?xml version="1.0" encoding="utf-8"?>
<sst xmlns="http://schemas.openxmlformats.org/spreadsheetml/2006/main" count="528" uniqueCount="515">
  <si>
    <t>(тыс. рублей)</t>
  </si>
  <si>
    <t>Код бюджетной классификации Российской Федерации</t>
  </si>
  <si>
    <t>Наименование доходов</t>
  </si>
  <si>
    <t>1 00 00000 00 0000 000</t>
  </si>
  <si>
    <t>1 01 00000 00 0000 000</t>
  </si>
  <si>
    <t>НАЛОГИ НА ПРИБЫЛЬ, ДОХОДЫ</t>
  </si>
  <si>
    <t>в том числе:</t>
  </si>
  <si>
    <t>1 01 01000 00 0000 110</t>
  </si>
  <si>
    <t>Налог на прибыль организаций</t>
  </si>
  <si>
    <t>1 01 02000 01 0000 110</t>
  </si>
  <si>
    <t>Налог на доходы физических лиц</t>
  </si>
  <si>
    <t>1 03 00000 00 0000 000</t>
  </si>
  <si>
    <t>НАЛОГИ НА ТОВАРЫ (РАБОТЫ, УСЛУГИ), РЕАЛИЗУЕМЫЕ НА ТЕРРИТОРИИ РОССИЙСКОЙ ФЕДЕРАЦИИ</t>
  </si>
  <si>
    <t>1 03 02000 01 0000 110</t>
  </si>
  <si>
    <t>Акцизы по подакцизным товарам (продукции), производимым на территории Российской Федерации</t>
  </si>
  <si>
    <t>1 05 00000 00 0000 000</t>
  </si>
  <si>
    <t>НАЛОГИ НА СОВОКУПНЫЙ ДОХОД</t>
  </si>
  <si>
    <t>1 05 01000 00 0000 110</t>
  </si>
  <si>
    <t>1 06 00000 00 0000 000</t>
  </si>
  <si>
    <t>НАЛОГИ НА ИМУЩЕСТВО</t>
  </si>
  <si>
    <t>1 06 02000 02 0000 110</t>
  </si>
  <si>
    <t>Налог на имущество организаций</t>
  </si>
  <si>
    <t>1 06 04000 02 0000 110</t>
  </si>
  <si>
    <t>Транспортный налог</t>
  </si>
  <si>
    <t>1 06 05000 02 0000 110</t>
  </si>
  <si>
    <t>Налог на игорный бизнес</t>
  </si>
  <si>
    <t>1 07 00000 00 0000 000</t>
  </si>
  <si>
    <t>НАЛОГИ, СБОРЫ И РЕГУЛЯРНЫЕ ПЛАТЕЖИ ЗА ПОЛЬЗОВАНИЕ ПРИРОДНЫМИ РЕСУРСАМИ</t>
  </si>
  <si>
    <t>1 07 01000 01 0000 110</t>
  </si>
  <si>
    <t>Налог на добычу полезных ископаемых</t>
  </si>
  <si>
    <t>1 07 04000 01 0000 110</t>
  </si>
  <si>
    <t>Сборы за пользование объектами животного мира и за пользование объектами водных биологических ресурсов</t>
  </si>
  <si>
    <t>1 08 00000 00 0000 000</t>
  </si>
  <si>
    <t>1 08 07000 01 0000 110</t>
  </si>
  <si>
    <t>Государственная пошлина за государственную регистрацию, а также за совершение прочих юридически значимых действий</t>
  </si>
  <si>
    <t>1 09 00000 00 0000 000</t>
  </si>
  <si>
    <t>ЗАДОЛЖЕННОСТЬ И ПЕРЕРАСЧЕТЫ ПО ОТМЕНЕННЫМ НАЛОГАМ, СБОРАМ И ИНЫМ ОБЯЗАТЕЛЬНЫМ ПЛАТЕЖАМ</t>
  </si>
  <si>
    <t>1 11 00000 00 0000 000</t>
  </si>
  <si>
    <t>1 11 01000 00 0000 120</t>
  </si>
  <si>
    <t>1 11 03000 00 0000 120</t>
  </si>
  <si>
    <t>Проценты, полученные от предоставления бюджетных кредитов внутри страны</t>
  </si>
  <si>
    <t>1 11 05000 00 0000 120</t>
  </si>
  <si>
    <t>1 11 07000 00 0000 120</t>
  </si>
  <si>
    <t>Платежи от государственных и муниципальных унитарных предприятий</t>
  </si>
  <si>
    <t>1 12 00000 00 0000 000</t>
  </si>
  <si>
    <t>ПЛАТЕЖИ ПРИ ПОЛЬЗОВАНИИ ПРИРОДНЫМИ РЕСУРСАМИ</t>
  </si>
  <si>
    <t>1 12 01000 01 0000 120</t>
  </si>
  <si>
    <t>Плата за негативное воздействие на окружающую среду</t>
  </si>
  <si>
    <t>Платежи при пользовании недрами</t>
  </si>
  <si>
    <t>1 12 04000 00 0000 120</t>
  </si>
  <si>
    <t>1 13 00000 00 0000 000</t>
  </si>
  <si>
    <t>1 14 00000 00 0000 000</t>
  </si>
  <si>
    <t>ДОХОДЫ ОТ ПРОДАЖИ  МАТЕРИАЛЬНЫХ  И НЕМАТЕРИАЛЬНЫХ АКТИВОВ</t>
  </si>
  <si>
    <t>1 15 00000 00 0000 000</t>
  </si>
  <si>
    <t>АДМИНИСТРАТИВНЫЕ ПЛАТЕЖИ И СБОРЫ</t>
  </si>
  <si>
    <t>1 15 02000 00 0000 140</t>
  </si>
  <si>
    <t>1 16 00000 00 0000 000</t>
  </si>
  <si>
    <t>ШТРАФЫ, САНКЦИИ, ВОЗМЕЩЕНИЕ УЩЕРБА</t>
  </si>
  <si>
    <t>1 17 00000 00 0000 000</t>
  </si>
  <si>
    <t>ПРОЧИЕ НЕНАЛОГОВЫЕ ДОХОДЫ</t>
  </si>
  <si>
    <t>1 17 05000 00 0000 180</t>
  </si>
  <si>
    <t>Прочие неналоговые доходы</t>
  </si>
  <si>
    <t>1 11 09000 00 0000 120</t>
  </si>
  <si>
    <t>1 17 01000 00 0000 180</t>
  </si>
  <si>
    <t>Невыясненные поступления</t>
  </si>
  <si>
    <t>Налог, взимаемый в связи с применением упрощенной системы налогообложения</t>
  </si>
  <si>
    <t>ГОСУДАРСТВЕННАЯ ПОШЛИНА</t>
  </si>
  <si>
    <t>Плата за использование лесов</t>
  </si>
  <si>
    <t>Назначено</t>
  </si>
  <si>
    <t>НАЛОГОВЫЕ  И НЕНАЛОГОВЫЕ ДОХОДЫ, всего</t>
  </si>
  <si>
    <t>ДОХОДЫ ОТ ИСПОЛЬЗОВАНИЯ ИМУЩЕСТВА, НАХОДЯЩЕГОСЯ В ГОСУДАРСТВЕННОЙ И МУНИЦИПАЛЬНОЙ СОБСТВЕННОСТИ</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</si>
  <si>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</si>
  <si>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</si>
  <si>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</si>
  <si>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1 13 01000 00 0000 130</t>
  </si>
  <si>
    <t>Доходы от оказания платных услуг (работ)</t>
  </si>
  <si>
    <t>1 12 02000 00 0000 120</t>
  </si>
  <si>
    <t>1 13 02000 00 0000 130</t>
  </si>
  <si>
    <t xml:space="preserve">Платежи, взимаемые государственными и муниципальными органами (организациями) за выполнение определенных функций </t>
  </si>
  <si>
    <t>Налог, взимаемый в виде стоимости патента  в связи с применением упрощенной системы налогообложения</t>
  </si>
  <si>
    <t>1 09 11000 02 0000 110</t>
  </si>
  <si>
    <t>1 14 02000 00 0000 000</t>
  </si>
  <si>
    <t xml:space="preserve">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 </t>
  </si>
  <si>
    <t>БЕЗВОЗМЕЗДНЫЕ ПОСТУПЛЕНИЯ ОТ ДРУГИХ БЮДЖЕТОВ БЮДЖЕТНОЙ СИСТЕМЫ РОССИЙСКОЙ ФЕДЕРАЦИИ</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</si>
  <si>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</si>
  <si>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</si>
  <si>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</si>
  <si>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</si>
  <si>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</si>
  <si>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</si>
  <si>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1 08 06000 01 0000 110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</si>
  <si>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</si>
  <si>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</si>
  <si>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1 14 06000 00 0000 430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</si>
  <si>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</si>
  <si>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</si>
  <si>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</si>
  <si>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</si>
  <si>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</si>
  <si>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Российской Федерации на реализацию мероприятий по обеспечению жильем молодых семей</t>
  </si>
  <si>
    <t>Субсидии бюджетам субъектов Российской Федерации на поддержку творческой деятельности и техническое оснащение детских и кукольных театров</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</si>
  <si>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</si>
  <si>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</si>
  <si>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</si>
  <si>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</si>
  <si>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</si>
  <si>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Возврат остатков межбюджетных трансфертов прошлых лет на осуществление единовременных выплат медицинским работникам из бюджетов субъектов Российской Федерации</t>
  </si>
  <si>
    <t xml:space="preserve">Доходы от компенсации затрат государства    </t>
  </si>
  <si>
    <t>Субсидии бюджетам субъектов Российской Федерации на мероприятия по переселению граждан из ветхого и аварийного жилья в зоне Байкало-Амурской магистрали</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</si>
  <si>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</si>
  <si>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</si>
  <si>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строительство и реконструкцию (модернизацию) объектов питьевого водоснабжения</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</si>
  <si>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</si>
  <si>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увеличение площади лесовосстановления</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</si>
  <si>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</si>
  <si>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Доходы бюджетов субъектов Российской Федерации от возврата остатков субсидий на реализацию мероприятий по обеспечению жильем молодых семей из бюджетов муниципальных образований</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</si>
  <si>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</si>
  <si>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</si>
  <si>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Возврат остатков субсидий на реализацию мероприятий по обеспечению жильем молодых семей из бюджетов субъектов Российской Федерации</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</si>
  <si>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</si>
  <si>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</si>
  <si>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</si>
  <si>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1 16 01000 01 0000 140</t>
  </si>
  <si>
    <t>Административные штрафы, установленные Кодексом Российской Федерации об административных правонарушениях</t>
  </si>
  <si>
    <t>1 16 02000 02 0000 140</t>
  </si>
  <si>
    <t>Административные штрафы, установленные законами субъектов Российской Федерации об административных правонарушениях</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</si>
  <si>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</si>
  <si>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1 16 10000 00 0000 140</t>
  </si>
  <si>
    <t>Платежи в целях возмещения причиненного ущерба (убытков)</t>
  </si>
  <si>
    <t>1 16 11000 01 0000 140</t>
  </si>
  <si>
    <t>Платежи, уплачиваемые в целях возмещения вреда</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</si>
  <si>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</si>
  <si>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</si>
  <si>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</si>
  <si>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</si>
  <si>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</si>
  <si>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</si>
  <si>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поддержку отрасли культуры</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</si>
  <si>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</si>
  <si>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обеспечение комплексного развития сельских территорий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</si>
  <si>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</si>
  <si>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1 16 01330 00 0000 140</t>
  </si>
  <si>
    <t>Субсидии бюджетам субъектов Российской Федерации на реализацию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t>
  </si>
  <si>
    <t xml:space="preserve">Исполнено </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</si>
  <si>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</si>
  <si>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1 05 06000 01 0000 110</t>
  </si>
  <si>
    <t>Налог на профессиональный доход</t>
  </si>
  <si>
    <t>1 11 05300 00 0000 120</t>
  </si>
  <si>
    <t xml:space="preserve">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t>
  </si>
  <si>
    <t>1 16 07000 00 0000 140</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</si>
  <si>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</si>
  <si>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</si>
  <si>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БЕЗВОЗМЕЗДНЫЕ ПОСТУПЛЕНИЯ ОТ НЕГОСУДАРСТВЕННЫХ ОРГАНИЗАЦИЙ</t>
  </si>
  <si>
    <t>Безвозмездные поступления от негосударственных организаций в бюджеты субъектов Российской Федерации</t>
  </si>
  <si>
    <t>Доходы бюджетов субъектов Российской Федерации от возврата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образований</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</si>
  <si>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</si>
  <si>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</si>
  <si>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Возврат остатков субсидий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 из бюджетов субъектов Российской Федерации</t>
  </si>
  <si>
    <t>Возврат остатков субвенций на оплату жилищно-коммунальных услуг отдельным категориям граждан из бюджетов субъектов Российской Федерации</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</si>
  <si>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</si>
  <si>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1 11 02000 00 0000 120</t>
  </si>
  <si>
    <t>Доходы от размещения средств бюджетов</t>
  </si>
  <si>
    <t>2 00 00000 00 0000 000</t>
  </si>
  <si>
    <t>БЕЗВОЗМЕЗДНЫЕ ПОСТУПЛЕНИЯ всего, в том числе:</t>
  </si>
  <si>
    <t>2 02 00000 00 0000 000</t>
  </si>
  <si>
    <t>2 02 10000 00 0000 150</t>
  </si>
  <si>
    <t>2 02 15001 02 0000 150</t>
  </si>
  <si>
    <t>2 02 15009 02 0000 150</t>
  </si>
  <si>
    <t>2 02 15010 02 0000 150</t>
  </si>
  <si>
    <t>2 02 20000 00 0000 150</t>
  </si>
  <si>
    <t>СУБСИДИИ БЮДЖЕТАМ БЮДЖЕТНОЙ СИСТЕМЫ РОССИЙСКОЙ ФЕДЕРАЦИИ (МЕЖБЮДЖЕТНЫЕ СУБСИДИИ)</t>
  </si>
  <si>
    <t>2 02 25007 02 0000 150</t>
  </si>
  <si>
    <t>2 02 25023 02 0000 150</t>
  </si>
  <si>
    <t>2 02 25066 02 0000 150</t>
  </si>
  <si>
    <t>2 02 25078 02 0000 150</t>
  </si>
  <si>
    <t>2 02 25081 02 0000 150</t>
  </si>
  <si>
    <t>2 02 25082 02 0000 150</t>
  </si>
  <si>
    <t>2 02 25084 02 0000 150</t>
  </si>
  <si>
    <t>2 02 25086 02 0000 150</t>
  </si>
  <si>
    <t>2 02 25114 02 0000 150</t>
  </si>
  <si>
    <t>2 02 25138 02 0000 150</t>
  </si>
  <si>
    <t>2 02 25163 02 0000 150</t>
  </si>
  <si>
    <t>2 02 25201 02 0000 150</t>
  </si>
  <si>
    <t>2 02 25202 02 0000 150</t>
  </si>
  <si>
    <t>2 02 25229 02 0000 150</t>
  </si>
  <si>
    <t>2 02 25243 02 0000 150</t>
  </si>
  <si>
    <t>2 02 25253 02 0000 150</t>
  </si>
  <si>
    <t>2 02 25256 02 0000 150</t>
  </si>
  <si>
    <t>2 02 25281 02 0000 150</t>
  </si>
  <si>
    <t>2 02 25299 02 0000 150</t>
  </si>
  <si>
    <t>2 02 25304 02 0000 150</t>
  </si>
  <si>
    <t>2 02 25305 02 0000 150</t>
  </si>
  <si>
    <t>Субсидии бюджетам субъектов Российской Федерации на создание новых мест в общеобразовательных организациях в связи с ростом числа обучающихся, вызванным демографическим фактором</t>
  </si>
  <si>
    <t>2 02 25365 02 0000 150</t>
  </si>
  <si>
    <t>2 02 25402 02 0000 150</t>
  </si>
  <si>
    <t>2 02 25404 02 0000 150</t>
  </si>
  <si>
    <t>2 02 25462 02 0000 150</t>
  </si>
  <si>
    <t>2 02 25466 02 0000 150</t>
  </si>
  <si>
    <t>2 02 25467 02 0000 150</t>
  </si>
  <si>
    <t>2 02 25478 02 0000 150</t>
  </si>
  <si>
    <t>Субсидии бюджетам субъектов Российской Федерации на реализацию дополнительных мероприятий в сфере занятости населения</t>
  </si>
  <si>
    <t>2 02 25480 02 0000 150</t>
  </si>
  <si>
    <t>2 02 25497 02 0000 150</t>
  </si>
  <si>
    <t>2 02 25517 02 0000 150</t>
  </si>
  <si>
    <t>2 02 25519 02 0000 150</t>
  </si>
  <si>
    <t>2 02 25520 02 0000 150</t>
  </si>
  <si>
    <t>2 02 25527 02 0000 150</t>
  </si>
  <si>
    <t>2 02 25554 02 0000 150</t>
  </si>
  <si>
    <t>2 02 25555 02 0000 150</t>
  </si>
  <si>
    <t>2 02 25576 02 0000 150</t>
  </si>
  <si>
    <t>2 02 25586 02 0000 150</t>
  </si>
  <si>
    <t>2 02 30000 00 0000 150</t>
  </si>
  <si>
    <t>2 02 35118 02 0000 150</t>
  </si>
  <si>
    <t>2 02 35120 02 0000 150</t>
  </si>
  <si>
    <t>2 02 35128 02 0000 150</t>
  </si>
  <si>
    <t>2 02 35129 02 0000 150</t>
  </si>
  <si>
    <t>2 02 35135 02 0000 150</t>
  </si>
  <si>
    <t>2 02 35176 02 0000 150</t>
  </si>
  <si>
    <t>2 02 35220 02 0000 150</t>
  </si>
  <si>
    <t>2 02 35240 02 0000 150</t>
  </si>
  <si>
    <t>2 02 35250 02 0000 150</t>
  </si>
  <si>
    <t>2 02 35290 02 0000 150</t>
  </si>
  <si>
    <t>2 02 35429 02 0000 150</t>
  </si>
  <si>
    <t>2 02 35432 02 0000 150</t>
  </si>
  <si>
    <t>2 02 35460 02 0000 150</t>
  </si>
  <si>
    <t>2 02 35900 02 0000 150</t>
  </si>
  <si>
    <t>2 02 40000 00 0000 150</t>
  </si>
  <si>
    <t>ИНЫЕ МЕЖБЮДЖЕТНЫЕ ТРАНСФЕРТЫ</t>
  </si>
  <si>
    <t>2 02 45141 02 0000 150</t>
  </si>
  <si>
    <t>2 02 45142 02 0000 150</t>
  </si>
  <si>
    <t>2 02 45161 02 0000 150</t>
  </si>
  <si>
    <t>2 02 45303 02 0000 150</t>
  </si>
  <si>
    <t>2 04 00000 00 0000 000</t>
  </si>
  <si>
    <t>2 04 02000 02 0000 150</t>
  </si>
  <si>
    <t>2 18 00000 02 0000 150</t>
  </si>
  <si>
    <t>2 18 25304 02 0000 150</t>
  </si>
  <si>
    <t>2 18 25497 02 0000 150</t>
  </si>
  <si>
    <t>2 18 45303 02 0000 150</t>
  </si>
  <si>
    <t>2 18 60010 02 0000 150</t>
  </si>
  <si>
    <t>2 19 00000 02 0000 150</t>
  </si>
  <si>
    <t>2 19 25078 02 0000 150</t>
  </si>
  <si>
    <t>2 19 25138 02 0000 150</t>
  </si>
  <si>
    <t>2 19 25497 02 0000 150</t>
  </si>
  <si>
    <t>Возврат остатков субсидий на стимулирование развития приоритетных подотраслей агропромышленного комплекса и развитие малых форм хозяйствования из бюджетов субъектов Российской Федерации</t>
  </si>
  <si>
    <t>2 19 25508 02 0000 150</t>
  </si>
  <si>
    <t>Возврат остатков субсидий на поддержку сельскохозяйственного производства по отдельным подотраслям растениеводства и животноводства из бюджетов субъектов Российской Федерации</t>
  </si>
  <si>
    <t>2 19 35129 02 0000 150</t>
  </si>
  <si>
    <t>2 19 35250 02 0000 150</t>
  </si>
  <si>
    <t>2 19 35290 02 0000 150</t>
  </si>
  <si>
    <t>2 19 45303 02 0000 150</t>
  </si>
  <si>
    <t>2 19 90000 02 0000 150</t>
  </si>
  <si>
    <t>8 50 00000 00 0000 000</t>
  </si>
  <si>
    <t>ИТОГО ДОХОДОВ</t>
  </si>
  <si>
    <t>2 02 25028 02 0000 150</t>
  </si>
  <si>
    <t>2 02 25065 02 0000 150</t>
  </si>
  <si>
    <t>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t>
  </si>
  <si>
    <t>2 02 25242 02 0000 150</t>
  </si>
  <si>
    <t>2 02 25394 02 0000 150</t>
  </si>
  <si>
    <t>2 02 25511 02 0000 150</t>
  </si>
  <si>
    <t>2 02 25513 02 0000 150</t>
  </si>
  <si>
    <t>Субсидии бюджетам субъектов Российской Федерации на проведение комплексных кадастровых работ</t>
  </si>
  <si>
    <t>Субсидии бюджетам субъектов Российской Федерации на развитие сети учреждений культурно-досугового типа</t>
  </si>
  <si>
    <t>2 02 25590 02 0000 150</t>
  </si>
  <si>
    <t>2 02 25598 02 0000 150</t>
  </si>
  <si>
    <t>Субсидии бюджетам субъектов Российской Федерации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</si>
  <si>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2 02 25599 02 0000 150</t>
  </si>
  <si>
    <t>Субсидии бюджетам субъектов Российской Федерации на подготовку проектов межевания земельных участков и на проведение кадастровых работ</t>
  </si>
  <si>
    <t>2 02 25750 02 0000 150</t>
  </si>
  <si>
    <t>Субсидии бюджетам субъектов Российской Федерации на реализацию мероприятий по модернизации школьных систем образования</t>
  </si>
  <si>
    <t>2 02 27456 02 0000 150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</si>
  <si>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модернизации театров юного зрителя и театров кукол</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</si>
  <si>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</si>
  <si>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2 02 35345 02 0000 150</t>
  </si>
  <si>
    <t>Субвенции бюджетам субъектов Российской Федерации на осуществление мер пожарной безопасности и тушение лесных пожаров</t>
  </si>
  <si>
    <t>2 02 45363 02 0000 150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</si>
  <si>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</si>
  <si>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2 18 02000 02 0000 150</t>
  </si>
  <si>
    <t>2 18 25023 02 0000 150</t>
  </si>
  <si>
    <t>Доходы бюджетов субъектов Российской Федерации от возврата остатков субсидий на мероприятия по переселению граждан из ветхого и аварийного жилья в зоне Байкало-Амурской магистрали из бюджетов муниципальных образований</t>
  </si>
  <si>
    <t>2 19 25023 02 0000 150</t>
  </si>
  <si>
    <t>Возврат остатков субсидий на мероприятия по переселению граждан из ветхого и аварийного жилья в зоне Байкало-Амурской магистрали из бюджетов субъектов Российской Федерации</t>
  </si>
  <si>
    <t>2 19 25478 02 0000 150</t>
  </si>
  <si>
    <t>Возврат остатков субсидии на реализацию дополнительных мероприятий в сфере занятости населения из бюджетов субъектов Российской Федерации</t>
  </si>
  <si>
    <t>2 19 45136 02 0000 150</t>
  </si>
  <si>
    <t>2 19 45895 02 0000 150</t>
  </si>
  <si>
    <t>2 19 45896 02 0000 150</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</si>
  <si>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</si>
  <si>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реализацию региональных проектов модернизации первичного звена здравоохранения</t>
  </si>
  <si>
    <t>Возврат остатков субсидий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</si>
  <si>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 xml:space="preserve">ПРИЛОЖЕНИЕ № 1                                                   к распоряжению Правительства                                                                           Забайкальского края                                              </t>
  </si>
  <si>
    <t>2 02 25752 02 0000 150</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</si>
  <si>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</si>
  <si>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2 19 25256 02 0000 150</t>
  </si>
  <si>
    <t>Возврат остатков субсидий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</si>
  <si>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2 19 25527 02 0000 150</t>
  </si>
  <si>
    <t>Возврат остатков субсидий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из бюджетов субъектов Российской Федерации</t>
  </si>
  <si>
    <t>2 19 35176 02 0000 150</t>
  </si>
  <si>
    <t>1 08 05000 01 0000 110</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</si>
  <si>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t>
  </si>
  <si>
    <t>2 02 45368 02 0000 150</t>
  </si>
  <si>
    <t>Межбюджетные трансферты, передаваемые бюджетам субъектов Российской Федерации в целях софинансирования расходных обязательств субъектов Российской Федерации по финансовому обеспечению (возмещению) производителям зерновых культур части затрат на производство и реализацию зерновых культур</t>
  </si>
  <si>
    <t>1 16 18000 02 0000 140</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</si>
  <si>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</si>
  <si>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2 02 25014 02 0000 150</t>
  </si>
  <si>
    <t>Субсидии бюджетам субъектов Российской Федерации на стимулирование увеличения производства картофеля и овощей</t>
  </si>
  <si>
    <t>2 02 25098 02 0000 150</t>
  </si>
  <si>
    <t>Субсидии бюджетам субъектов Российской Федерации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</si>
  <si>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2 02 25171 02 0000 150</t>
  </si>
  <si>
    <t>2 02 25172 02 0000 150</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</si>
  <si>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</si>
  <si>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2 02 25179 02 0000 150</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</si>
  <si>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</si>
  <si>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2 02 25213 02 0000 150</t>
  </si>
  <si>
    <t>Субсидии бюджетам субъектов Российской Федерации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</si>
  <si>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2 02 25251 02 0000 150</t>
  </si>
  <si>
    <t>Субсидии бюджетам субъектов Российской Федерации на государственную поддержку аккредитации ветеринарных лабораторий в национальной системе аккредитации</t>
  </si>
  <si>
    <t>2 02 25341 02 0000 150</t>
  </si>
  <si>
    <t>Субсидии бюджетам субъектов Российской Федерации на развитие сельского туризма</t>
  </si>
  <si>
    <t>2 02 25385 02 0000 150</t>
  </si>
  <si>
    <t>2 02 25514 02 0000 150</t>
  </si>
  <si>
    <t>Субсидии бюджетам субъектов Российской Федерации на реализацию мероприятий субъектов Российской Федерации в сфере реабилитации и абилитации инвалидов</t>
  </si>
  <si>
    <t>2 02 25518 02 0000 150</t>
  </si>
  <si>
    <t>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t>
  </si>
  <si>
    <t>2 02 25584 02 0000 150</t>
  </si>
  <si>
    <t>2 02 25597 02 0000 150</t>
  </si>
  <si>
    <t>Субсидии бюджетам субъектов Российской Федерации на реконструкцию и капитальный ремонт региональных и муниципальных музеев</t>
  </si>
  <si>
    <t>2 02 25786 02 0000 150</t>
  </si>
  <si>
    <t>Субсидии бюджетам субъектов Российской Федерации на 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</si>
  <si>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2 02 27139 02 0000 150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</si>
  <si>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</si>
  <si>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2 18 25750 02 0000 150</t>
  </si>
  <si>
    <t>Доходы бюджетов субъектов Российской Федерации от возврата остатков субсидий на реализацию мероприятий по модернизации школьных систем образования из бюджетов муниципальных образований</t>
  </si>
  <si>
    <t>2 18 33144 02 0000 150</t>
  </si>
  <si>
    <t>Доходы бюджетов субъектов Российской Федерации от возврата остатков субвенций на ежемесячную денежную выплату на ребенка в возрасте от восьми до семнадцати лет из бюджета Фонда пенсионного и социального страхования Российской Федерации</t>
  </si>
  <si>
    <t>2 18 35701 02 0000 150</t>
  </si>
  <si>
    <t>Доходы бюджетов субъектов Российской Федерации от возврата остатков субвенций на осуществление части переданных полномочий по составлению протоколов об административных правонарушениях, посягающих на общественный порядок и общественную безопасность, из федерального бюджета</t>
  </si>
  <si>
    <t>2 19 25007 02 0000 150</t>
  </si>
  <si>
    <t>Возврат остатков субсидий на выплату региональных социальных доплат к пенсии из бюджетов субъектов Российской Федерации</t>
  </si>
  <si>
    <t>2 19 25084 02 0000 150</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</si>
  <si>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</si>
  <si>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2 19 25304 02 0000 150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</si>
  <si>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субъектов Российской Федерации</t>
  </si>
  <si>
    <t>2 19 25404 02 0000 150</t>
  </si>
  <si>
    <t>Возврат остатков субсидий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 из бюджетов субъектов Российской Федерации</t>
  </si>
  <si>
    <t>Возврат остатков субсидий на реализацию мероприятий по модернизации школьных систем образования из бюджетов субъектов Российской Федерации</t>
  </si>
  <si>
    <t>2 19 35573 02 0000 150</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</si>
  <si>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</si>
  <si>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2 19 35900 02 0000 150</t>
  </si>
  <si>
    <t>Возврат остатков единой субвенции из бюджетов субъектов Российской Федерации</t>
  </si>
  <si>
    <t>2 19 45363 02 0000 150</t>
  </si>
  <si>
    <t>Возврат остатков иных межбюджетных трансфертов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 из бюджетов субъектов Российской Федерации</t>
  </si>
  <si>
    <t>2 02 49001 02 0000 150</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</si>
  <si>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</si>
  <si>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2 18 45505 02 0000 150</t>
  </si>
  <si>
    <t>Доходы бюджетов субъектов Российской Федерации от возврата остатков иных межбюджетных трансфертов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из бюджетов муниципальных образований</t>
  </si>
  <si>
    <t>2 19 25302 02 0000 150</t>
  </si>
  <si>
    <t>Возврат остатков субсидий на осуществление ежемесячных выплат на детей в возрасте от трех до семи лет включительно из бюджетов субъектов Российской Федерации</t>
  </si>
  <si>
    <t>2 19 45505 02 0000 150</t>
  </si>
  <si>
    <t>Возврат остатков иных межбюджетных трансфертов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из бюджетов субъектов Российской Федерации</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</si>
  <si>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</si>
  <si>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</si>
  <si>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Субсидии бюджетам субъектов Российской Федерации на техническое оснащение региональных и муниципальных музеев</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</si>
  <si>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</si>
  <si>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Доходы бюджетов субъектов Российской Федерации от возврата организациями остатков субсидий прошлых лет</t>
  </si>
  <si>
    <t>____________________</t>
  </si>
  <si>
    <t>ДОХОДЫ ОТ ОКАЗАНИЯ  ПЛАТНЫХ УСЛУГ И КОМПЕНСАЦИИ  ЗАТРАТ  ГОСУДАРСТВА</t>
  </si>
  <si>
    <t>Субсидии бюджетам субъектов Российской Федерации на государственную поддержку организаций, входящих в систему спортивной подготовки</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</si>
  <si>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</si>
  <si>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Субсидии бюджетам субъектов Российской Федерации на приведение в нормативное состояние автомобильных дорог и искусственных дорожных сооружений</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</si>
  <si>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</si>
  <si>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1 09 04000 00 0000 110</t>
  </si>
  <si>
    <t>Налоги на имущество</t>
  </si>
  <si>
    <t>2 02 25106 02 0000 150</t>
  </si>
  <si>
    <t>2 02 25107 02 0000 150</t>
  </si>
  <si>
    <t>2 02 25108 02 0000 150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</si>
  <si>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</si>
  <si>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4-х до 17-ти лет системами непрерывного мониторинга глюкозы</t>
  </si>
  <si>
    <t>Субсидии бюджетам субъектов Российской Федерации на снижение совокупного объема выбросов загрязняющих веществ в атмосферный воздух</t>
  </si>
  <si>
    <t>2 02 25177 02 0000 150</t>
  </si>
  <si>
    <t>Субсидии бюджетам субъектов Российской Федерации на создание и обеспечение функционирования центров опережающей профессиональной подготовки</t>
  </si>
  <si>
    <t>2 02 25192 02 0000 150</t>
  </si>
  <si>
    <t>Субсидии бюджетам субъектов Российской Федерации на оснащение оборудованием региональных сосудистых центров и первичных сосудистых отделений</t>
  </si>
  <si>
    <t>2 02 25292 02 0000 150</t>
  </si>
  <si>
    <t>Субсидии бюджетам субъектов Российской Федерации на организацию профессионального обучения и дополнительного профессионального образования работников предприятий оборонно-промышленного комплекса, а также граждан, обратившихся в органы службы занятости за содействием в поиске подходящей работы и заключивших ученический договор с предприятиями оборонно-промышленного комплекса</t>
  </si>
  <si>
    <t>2 02 25300 02 0000 150</t>
  </si>
  <si>
    <t>Субсидии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общественных работ</t>
  </si>
  <si>
    <t>2 02 25358 02 0000 150</t>
  </si>
  <si>
    <t>Субсидии бюджетам субъектов Российской Федерации на финансовое обеспечение (возмещение) производителям зерновых культур части затрат на производство и реализацию зерновых культур</t>
  </si>
  <si>
    <t>2 02 25372 02 0000 150</t>
  </si>
  <si>
    <t>Субсидии бюджетам субъектов Российской Федерации на развитие транспортной инфраструктуры на сельских территориях</t>
  </si>
  <si>
    <t>2 02 25418 02 0000 150</t>
  </si>
  <si>
    <t>2 02 25424 02 0000 150</t>
  </si>
  <si>
    <t>2 02 25453 02 0000 150</t>
  </si>
  <si>
    <t>2 02 25454 02 0000 150</t>
  </si>
  <si>
    <t>Субсидии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</si>
  <si>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Субсидии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</si>
  <si>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Субсидии бюджетам субъектов Российской Федерации на создание виртуальных концертных залов</t>
  </si>
  <si>
    <t>Субсидии бюджетам субъектов Российской Федерации на создание модельных муниципальных библиотек</t>
  </si>
  <si>
    <t>2 02 25494 02 0000 150</t>
  </si>
  <si>
    <t>Субсидии бюджетам субъектов Российской Федерации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</si>
  <si>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2 02 25501 02 0000 150</t>
  </si>
  <si>
    <t>Субсидии бюджетам субъектов Российской Федерации на поддержку приоритетных направлений агропромышленного комплекса и развитие малых форм хозяйствования</t>
  </si>
  <si>
    <t>2 02 25505 02 0000 150</t>
  </si>
  <si>
    <t>Субсидии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</si>
  <si>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2 02 25522 02 0000 150</t>
  </si>
  <si>
    <t>Субсидии бюджетам субъектов Российской Федерации на создание модульных некапитальных средств размещения при реализации инвестиционных проектов</t>
  </si>
  <si>
    <t>2 02 25558 02 0000 150</t>
  </si>
  <si>
    <t>Субсидии бюджетам субъектов Российской Федерации на достижение показателей государственной программы Российской Федерации "Развитие туризма"</t>
  </si>
  <si>
    <t>Субсидии бюджетам субъектов Российской Федерации на оснащение региональных и муниципальных театров, находящихся в городах с численностью населения более 300 тысяч человек</t>
  </si>
  <si>
    <t>2 02 25591 02 0000 150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</si>
  <si>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</si>
  <si>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2 02 25753 02 0000 150</t>
  </si>
  <si>
    <t>2 02 25766 02 0000 150</t>
  </si>
  <si>
    <t>Субсидии бюджетам субъектов Российской Федерации на софинансирование закупки и монтажа оборудования для создания "умных" спортивных площадок</t>
  </si>
  <si>
    <t>Субсидии бюджетам субъектов Российской Федерации на развитие зарядной инфраструктуры для электромобилей</t>
  </si>
  <si>
    <t>2 02 25190 02 0000 150</t>
  </si>
  <si>
    <t>Субсидии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</si>
  <si>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Субвенции бюджетам субъектов Российской Федерации на приобретение беспилотных авиационных систем органами исполнительной власти субъектов Российской Федерации в области лесных отношений</t>
  </si>
  <si>
    <t>2 18 25179 02 0000 150</t>
  </si>
  <si>
    <t>Доходы бюджетов субъектов Российской Федерации от возврата остатков субсидий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образований</t>
  </si>
  <si>
    <t>2 18 71020 02 0000 150</t>
  </si>
  <si>
    <t>Доходы бюджетов субъектов Российской Федерации от возврата остатков прочих субсидий, субвенций и иных межбюджетных трансфертов, имеющих целевое назначение, прошлых лет из бюджета Фонда пенсионного и социального страхования Российской Федерации</t>
  </si>
  <si>
    <t>2 19 25179 02 0000 150</t>
  </si>
  <si>
    <t>Возврат остатков субсидий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субъектов Российской Федерации</t>
  </si>
  <si>
    <t>2 19 25259 02 0000 150</t>
  </si>
  <si>
    <t>Возврат остатков субсидий на государственную поддержку стимулирования увеличения производства масличных культур из бюджетов субъектов Российской Федерации</t>
  </si>
  <si>
    <t>2 19 25385 02 0000 150</t>
  </si>
  <si>
    <t>Возврат остатков субсидий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 из бюджетов субъектов Российской Федерации</t>
  </si>
  <si>
    <t>2 19 35128 02 0000 150</t>
  </si>
  <si>
    <t>Возврат остатков субвенций на осуществление отдельных полномочий в области водных отношений из бюджетов субъектов Российской Федерации</t>
  </si>
  <si>
    <t>Возврат остатков иных межбюджетных трансфертов на реализацию дополнительных мероприятий, направленных на снижение напряженности на рынке труда субъектов Российской Федерации, по организации общественных работ из бюджетов субъектов Российской Федерации</t>
  </si>
  <si>
    <t>2 02 35127 02 0000 150</t>
  </si>
  <si>
    <t>2 19 25750 02 0000 150</t>
  </si>
  <si>
    <t>2 19 45300 02 0000 150</t>
  </si>
  <si>
    <t>1 11 05400 00 0000 120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</si>
  <si>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</si>
  <si>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Дотации (гранты) бюджетам субъектов Российской Федерации за достижение показателей деятельности органов исполнительной власти субъектов Российской Федерации</t>
  </si>
  <si>
    <t>2 02 15549 02 0000 150</t>
  </si>
  <si>
    <t>Прочие субсидии бюджетам субъектов Российской Федерации</t>
  </si>
  <si>
    <t>2 02 29999 02 0000 150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</si>
  <si>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</si>
  <si>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2 02 27576 02 0000 150</t>
  </si>
  <si>
    <t>2 02 45216 02 0000 150</t>
  </si>
  <si>
    <t>БЕЗВОЗМЕЗДНЫЕ ПОСТУПЛЕНИЯ ОТ ГОСУДАРСТВЕННЫХ (МУНИЦИПАЛЬНЫХ) ОРГАНИЗАЦИЙ</t>
  </si>
  <si>
    <t>Прочие безвозмездные поступления от государственных (муниципальных) организаций в бюджеты субъектов Российской Федерации</t>
  </si>
  <si>
    <t>2 03 02099 02 0000 150</t>
  </si>
  <si>
    <t>2 03 00000 00 0000 000</t>
  </si>
  <si>
    <t>Предоставление негосударственными организациями грантов для получателей средств бюджетов субъектов Российской Федерации</t>
  </si>
  <si>
    <t>2 04 02010 02 0000 150</t>
  </si>
  <si>
    <t>Прочие безвозмездные поступления от негосударственных организаций в бюджеты субъектов Российской Федерации</t>
  </si>
  <si>
    <t>2 04 02099 02 0000 150</t>
  </si>
  <si>
    <t>Доходы бюджетов субъектов Российской Федерации от возврата остатков субсидий на поддержку отрасли культуры из бюджетов муниципальных образований</t>
  </si>
  <si>
    <t>2 18 25519 02 0000 150</t>
  </si>
  <si>
    <t>Доходы бюджетов субъектов Российской Федерации от возврата остатков иных межбюджетных трансфертов на реализацию мероприятий по восстановлению автомобильных дорог регионального или межмуниципального и местного значения при ликвидации последствий чрезвычайных ситуаций из бюджетов муниципальных образований</t>
  </si>
  <si>
    <t>2 18 45479 02 0000 150</t>
  </si>
  <si>
    <t>Возврат остатков субсидий на стимулирование увеличения производства картофеля и овощей из бюджетов субъектов Российской Федерации</t>
  </si>
  <si>
    <t>2 19 25014 02 0000 150</t>
  </si>
  <si>
    <t>Возврат остатков субсидий на модернизацию и строительство очистных сооружений для очистки загрязненных сточных вод, поступающих в озеро Байкал и другие водные объекты Байкальской природной территории, укрепление берегов озера Байкал, совершенствование и развитие объектов инфраструктуры, необходимых для сохранения уникальной экосистемы озера Байкал, из бюджетов субъектов Российской Федерации</t>
  </si>
  <si>
    <t>2 19 25025 02 0000 150</t>
  </si>
  <si>
    <t>Возврат остатков субсидий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 из бюджетов субъектов Российской Федерации</t>
  </si>
  <si>
    <t>Возврат остатков субсидий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 из бюджетов субъектов Российской Федерации</t>
  </si>
  <si>
    <t>Возврат остатков субсидий в целях развития паллиативной медицинской помощи из бюджетов субъектов Российской Федерации</t>
  </si>
  <si>
    <t>2 19 25201 02 0000 150</t>
  </si>
  <si>
    <t>Возврат остатков субсидий на софинансирование расходных обязательств субъектов Российской Федерации, возникающих при реализации региональных проектов модернизации первичного звена здравоохранения, из бюджетов субъектов Российской Федерации</t>
  </si>
  <si>
    <t>2 19 25365 02 0000 150</t>
  </si>
  <si>
    <t>Возврат остатков субсидий на поддержку отрасли культуры из бюджетов субъектов Российской Федерации</t>
  </si>
  <si>
    <t>2 19 25519 02 0000 150</t>
  </si>
  <si>
    <t>Возврат остатков субвенций на осуществление мер пожарной безопасности и тушение лесных пожаров из бюджетов субъектов Российской Федерации</t>
  </si>
  <si>
    <t>2 19 35345 02 0000 150</t>
  </si>
  <si>
    <t>Возврат остатков иных межбюджетных трансфертов на реализацию мероприятий по восстановлению автомобильных дорог регионального или межмуниципального и местного значения при ликвидации последствий чрезвычайных ситуаций из бюджетов субъектов Российской Федерации</t>
  </si>
  <si>
    <t>2 19 45479 02 0000 150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</si>
  <si>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</si>
  <si>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</si>
  <si>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Субсидии бюджетам субъектов Российской Федерации на обеспечение оказания региональных услуг в электронном виде в субъектах Российской Федерации посредством ведомственной информационной системы с применением цифровых регламентов</t>
  </si>
  <si>
    <t>Субсидии бюджетам субъектов Российской Федерации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</si>
  <si>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</si>
  <si>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ликвидацию несанкционированных свалок в границах городов и наиболее опасных объектов накопленного вреда окружающей среде</t>
  </si>
  <si>
    <t xml:space="preserve">2 18 00000 00 0000 150 </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</si>
  <si>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</si>
  <si>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</si>
  <si>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N 157-ФЗ "Об иммунопрофилактике инфекционных болезней"</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</si>
  <si>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</si>
  <si>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</si>
  <si>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</si>
  <si>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2 19 25086 02 0000 150</t>
  </si>
  <si>
    <t>2 19 25114 02 0000 150</t>
  </si>
  <si>
    <t>2 19 25502 02 0000 150</t>
  </si>
  <si>
    <t>Доходы бюджетов субъектов Российской Федерации от возврата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образований</t>
  </si>
  <si>
    <t>2 19 00000 00 0000 000</t>
  </si>
  <si>
    <t>Возврат остатков субвенций на осуществление отдельных полномочий в области лесных отношений из бюджетов субъектов Российской Федерации</t>
  </si>
  <si>
    <t>Возврат остатков субвенций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 из бюджетов субъектов Российской Федерации</t>
  </si>
  <si>
    <t>Возврат остатков субвенций на социальные выплаты безработным гражданам в соответствии с Законом Российской Федерации от 19 апреля 1991 года N 1032-I "О занятости населения в Российской Федерации" из бюджетов субъектов Российской Федерации</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</si>
  <si>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субъектов Российской Федерации</t>
  </si>
  <si>
    <t>Возврат остатков иного межбюджетного трансферта бюджету Забайкальского края на предоставление выплат гражданам, жилые помещения которых утрачены в результате чрезвычайной ситуации, обусловленной паводком, вызванным сильными дождями, прошедшими в мае - августе 2021 года на территории Забайкальского края, за счет средств резервного фонда Правительства Российской Федерации из бюджета субъекта Российской Федерации</t>
  </si>
  <si>
    <t>Возврат остатков иного межбюджетного трансферта бюджету Забайкальского края на предоставление выплат гражданам, жилые помещения которых повреждены в результате чрезвычайной ситуации, обусловленной паводком, вызванным сильными дождями, прошедшими в мае - августе 2021 года на территории Забайкальского края, за счет средств резервного фонда Правительства Российской Федерации из бюджета субъекта Российской Федерации</t>
  </si>
  <si>
    <t>ДОТАЦИИ БЮДЖЕТАМ БЮДЖЕТНОЙ СИСТЕМЫ РОССИЙСКОЙ ФЕДЕРАЦИИ</t>
  </si>
  <si>
    <t>СУБВЕНЦИИ БЮДЖЕТАМ БЮДЖЕТНОЙ СИСТЕМЫ РОССИЙСКОЙ ФЕДЕРАЦИИ</t>
  </si>
  <si>
    <t>ВОЗВРАТ ОСТАТКОВ СУБСИДИЙ, СУБВЕНЦИЙ И ИНЫХ МЕЖБЮДЖЕТНЫХ ТРАНСФЕРТОВ, ИМЕЮЩИХ ЦЕЛЕВОЕ НАЗНАЧЕНИЕ, ПРОШЛЫХ ЛЕТ</t>
  </si>
  <si>
    <t>Отчет об исполнении доходов  бюджета  Забайкальского края по основным источникам                           за девять месяцев 2024 года</t>
  </si>
  <si>
    <t>2 02 27111 02 0000 150</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</si>
  <si>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</si>
  <si>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2 02 45050 02 0000 150</t>
  </si>
  <si>
    <t>Межбюджетные трансферты, передаваемые бюджетам субъектов Российской Федерации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</si>
  <si>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Межбюджетные трансферты, передаваемые бюджетам субъектов Российской Федерации на реализацию мероприятий по восстановлению автомобильных дорог регионального или межмуниципального и местного значения при ликвидации последствий чрезвычайных ситуаций</t>
  </si>
  <si>
    <t>2 02 45479 02 0000 150</t>
  </si>
  <si>
    <t>2 03 02080 02 0000150</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</si>
  <si>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модернизации систем коммунальной инфраструктуры</t>
  </si>
  <si>
    <t>2 18 25555 02 0000 150</t>
  </si>
  <si>
    <t>Доходы бюджетов субъектов Российской Федерации от возврата остатков субсидий на реализацию программ формирования современной городской среды из бюджетов муниципальных образований</t>
  </si>
  <si>
    <t>2 19 25462 02 0000 150</t>
  </si>
  <si>
    <t>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</si>
  <si>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2 19 25480 02 0000 150</t>
  </si>
  <si>
    <t>Возврат остатков субсидий на создание системы поддержки фермеров и развитие сельской кооперации из бюджетов субъектов Российской Федерации</t>
  </si>
  <si>
    <t xml:space="preserve">2 19 25555 02 0000 150 </t>
  </si>
  <si>
    <t>Возврат остатков субсидий на реализацию программ формирования современной городской среды из бюджетов субъектов Российской Федерации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</si>
</sst>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 _₽_-;\-* #,##0.0\ _₽_-;_-* &quot;-&quot;?\ _₽_-;_-@_-"/>
    <numFmt numFmtId="165" formatCode="#,##0.0_ ;\-#,##0.0\ "/>
    <numFmt numFmtId="166" formatCode="_-* #,##0.0_р_._-;\-* #,##0.0_р_._-;_-* &quot;-&quot;?_р_._-;_-@_-"/>
    <numFmt numFmtId="167" formatCode="#,##0.00_ ;\-#,##0.00\ "/>
  </numFmts>
  <fonts count="11" x14ac:knownFonts="1">
    <font>
      <sz val="10"/>
      <name val="Arial Cyr"/>
      <charset val="204"/>
    </font>
    <font>
      <sz val="12"/>
      <name val="Times New Roman"/>
      <family val="1"/>
      <charset val="204"/>
    </font>
    <font>
      <b/>
      <sz val="13"/>
      <color indexed="8"/>
      <name val="Times New Roman"/>
      <family val="1"/>
      <charset val="204"/>
    </font>
    <font>
      <sz val="12"/>
      <color indexed="8"/>
      <name val="Times New Roman"/>
      <family val="1"/>
      <charset val="204"/>
    </font>
    <font>
      <sz val="10"/>
      <name val="Times New Roman"/>
      <family val="1"/>
      <charset val="204"/>
    </font>
    <font>
      <b/>
      <sz val="12"/>
      <name val="Times New Roman"/>
      <family val="1"/>
      <charset val="204"/>
    </font>
    <font>
      <sz val="8"/>
      <name val="Arial Cyr"/>
      <charset val="204"/>
    </font>
    <font>
      <b/>
      <sz val="11"/>
      <color indexed="8"/>
      <name val="Times New Roman"/>
      <family val="1"/>
      <charset val="204"/>
    </font>
    <font>
      <b/>
      <sz val="14"/>
      <color rgb="FFFF0000"/>
      <name val="Times New Roman"/>
      <family val="1"/>
      <charset val="204"/>
    </font>
    <font>
      <sz val="12"/>
      <color rgb="FFFF0000"/>
      <name val="Times New Roman"/>
      <family val="1"/>
      <charset val="204"/>
    </font>
    <font>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9">
    <xf numFmtId="0" fontId="0" fillId="0" borderId="0" xfId="0"/>
    <xf numFmtId="0" fontId="4" fillId="0" borderId="0" xfId="0" applyFont="1"/>
    <xf numFmtId="0" fontId="1" fillId="0"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0" xfId="0" applyFont="1" applyFill="1"/>
    <xf numFmtId="0" fontId="8" fillId="2" borderId="0" xfId="0" applyFont="1" applyFill="1" applyAlignment="1">
      <alignment horizontal="left" vertical="center" wrapText="1"/>
    </xf>
    <xf numFmtId="0" fontId="3" fillId="2" borderId="0" xfId="0" applyFont="1" applyFill="1" applyAlignment="1">
      <alignment horizontal="right" indent="15"/>
    </xf>
    <xf numFmtId="0" fontId="4" fillId="0" borderId="0" xfId="0" applyFont="1" applyFill="1"/>
    <xf numFmtId="164" fontId="1" fillId="2" borderId="0" xfId="0" applyNumberFormat="1" applyFont="1" applyFill="1" applyAlignment="1">
      <alignment horizontal="right"/>
    </xf>
    <xf numFmtId="164" fontId="4" fillId="2" borderId="0" xfId="0" applyNumberFormat="1" applyFont="1" applyFill="1"/>
    <xf numFmtId="0" fontId="5" fillId="0" borderId="1" xfId="0" applyFont="1" applyFill="1" applyBorder="1" applyAlignment="1">
      <alignment horizontal="left" vertical="center" wrapText="1"/>
    </xf>
    <xf numFmtId="0" fontId="4" fillId="0" borderId="0" xfId="0" applyFont="1" applyAlignment="1">
      <alignment vertical="center"/>
    </xf>
    <xf numFmtId="0" fontId="7" fillId="0" borderId="1" xfId="0"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Border="1" applyAlignment="1">
      <alignment horizontal="left" vertical="center" wrapText="1"/>
    </xf>
    <xf numFmtId="166" fontId="5" fillId="0" borderId="1" xfId="0" applyNumberFormat="1" applyFont="1" applyFill="1" applyBorder="1" applyAlignment="1">
      <alignment horizontal="center" vertical="center" wrapText="1"/>
    </xf>
    <xf numFmtId="166"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164" fontId="5" fillId="0" borderId="1" xfId="0" applyNumberFormat="1" applyFont="1" applyFill="1" applyBorder="1" applyAlignment="1">
      <alignment horizontal="center" vertical="center" wrapText="1"/>
    </xf>
    <xf numFmtId="0" fontId="4" fillId="0" borderId="0" xfId="0" applyFont="1" applyAlignment="1">
      <alignment horizontal="center" vertical="center"/>
    </xf>
    <xf numFmtId="0" fontId="1" fillId="0" borderId="1" xfId="0" applyFont="1" applyFill="1" applyBorder="1" applyAlignment="1">
      <alignment horizontal="left" vertical="top" wrapText="1"/>
    </xf>
    <xf numFmtId="0" fontId="4" fillId="0" borderId="0" xfId="0" applyFont="1" applyAlignment="1">
      <alignment horizontal="center"/>
    </xf>
    <xf numFmtId="0" fontId="4" fillId="0" borderId="0" xfId="0" applyFont="1" applyBorder="1"/>
    <xf numFmtId="164" fontId="1" fillId="2"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top" wrapText="1"/>
    </xf>
    <xf numFmtId="165" fontId="1" fillId="0" borderId="1" xfId="0" applyNumberFormat="1" applyFont="1" applyFill="1" applyBorder="1" applyAlignment="1">
      <alignment horizontal="right" vertical="center" wrapText="1"/>
    </xf>
    <xf numFmtId="0" fontId="5" fillId="0" borderId="1" xfId="0" applyFont="1" applyFill="1" applyBorder="1" applyAlignment="1">
      <alignment horizontal="left" vertical="top" wrapText="1"/>
    </xf>
    <xf numFmtId="0" fontId="1" fillId="0" borderId="1" xfId="0" applyFont="1" applyFill="1" applyBorder="1" applyAlignment="1">
      <alignment vertical="top" wrapText="1"/>
    </xf>
    <xf numFmtId="0" fontId="5" fillId="0" borderId="1" xfId="0" applyFont="1" applyBorder="1" applyAlignment="1">
      <alignment horizontal="left" vertical="top" wrapText="1"/>
    </xf>
    <xf numFmtId="3" fontId="1" fillId="0" borderId="1" xfId="0" applyNumberFormat="1"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left" vertical="top" wrapText="1"/>
    </xf>
    <xf numFmtId="165" fontId="1" fillId="2" borderId="1" xfId="0" applyNumberFormat="1" applyFont="1" applyFill="1" applyBorder="1" applyAlignment="1">
      <alignment horizontal="right" vertical="center" wrapText="1"/>
    </xf>
    <xf numFmtId="0" fontId="0" fillId="0" borderId="0" xfId="0" applyBorder="1" applyAlignment="1">
      <alignment horizontal="justify" vertical="top" wrapText="1"/>
    </xf>
    <xf numFmtId="0" fontId="1" fillId="0" borderId="0" xfId="0" applyFont="1" applyFill="1" applyBorder="1" applyAlignment="1">
      <alignment horizontal="left" vertical="top" wrapText="1"/>
    </xf>
    <xf numFmtId="0" fontId="0" fillId="0" borderId="0" xfId="0" applyFont="1" applyFill="1" applyBorder="1" applyAlignment="1">
      <alignment horizontal="left" vertical="top" wrapText="1"/>
    </xf>
    <xf numFmtId="0" fontId="1" fillId="0" borderId="0"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164" fontId="9" fillId="0" borderId="1" xfId="0" applyNumberFormat="1" applyFont="1" applyFill="1" applyBorder="1" applyAlignment="1">
      <alignment horizontal="center" vertical="center" wrapText="1"/>
    </xf>
    <xf numFmtId="164" fontId="10" fillId="0" borderId="1" xfId="0" applyNumberFormat="1" applyFont="1" applyFill="1" applyBorder="1" applyAlignment="1">
      <alignment horizontal="center" vertical="center" wrapText="1"/>
    </xf>
    <xf numFmtId="164" fontId="10" fillId="2" borderId="1" xfId="0" applyNumberFormat="1" applyFont="1" applyFill="1" applyBorder="1" applyAlignment="1">
      <alignment horizontal="center" vertical="center" wrapText="1"/>
    </xf>
    <xf numFmtId="165" fontId="10" fillId="0" borderId="1" xfId="0" applyNumberFormat="1" applyFont="1" applyFill="1" applyBorder="1" applyAlignment="1">
      <alignment horizontal="right" vertical="center"/>
    </xf>
    <xf numFmtId="167" fontId="10" fillId="0" borderId="1" xfId="0" applyNumberFormat="1" applyFont="1" applyFill="1" applyBorder="1" applyAlignment="1">
      <alignment horizontal="right" vertical="center"/>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4" fillId="2" borderId="0" xfId="0" applyFont="1" applyFill="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A1:G276"/>
  <sheetViews>
    <sheetView tabSelected="1" view="pageBreakPreview" topLeftCell="A271" zoomScaleNormal="100" zoomScaleSheetLayoutView="100" workbookViewId="0">
      <selection activeCell="B253" sqref="B253"/>
    </sheetView>
  </sheetViews>
  <sheetFormatPr defaultRowHeight="12.75" x14ac:dyDescent="0.2"/>
  <cols>
    <col min="1" max="1" width="25.140625" style="1" customWidth="1"/>
    <col min="2" max="2" width="51.7109375" style="1" customWidth="1"/>
    <col min="3" max="3" width="17.5703125" style="1" customWidth="1"/>
    <col min="4" max="4" width="18.28515625" style="10" customWidth="1"/>
    <col min="5" max="5" width="46.28515625" style="1" customWidth="1"/>
    <col min="6" max="6" width="13.28515625" style="1" customWidth="1"/>
    <col min="7" max="16384" width="9.140625" style="1"/>
  </cols>
  <sheetData>
    <row r="1" spans="1:4" ht="77.25" customHeight="1" x14ac:dyDescent="0.2">
      <c r="A1" s="6"/>
      <c r="B1" s="5"/>
      <c r="C1" s="46" t="s">
        <v>289</v>
      </c>
      <c r="D1" s="46"/>
    </row>
    <row r="2" spans="1:4" ht="40.5" customHeight="1" x14ac:dyDescent="0.2">
      <c r="A2" s="47" t="s">
        <v>498</v>
      </c>
      <c r="B2" s="48"/>
      <c r="C2" s="48"/>
      <c r="D2" s="48"/>
    </row>
    <row r="3" spans="1:4" ht="15.75" x14ac:dyDescent="0.25">
      <c r="A3" s="7"/>
      <c r="B3" s="5"/>
      <c r="C3" s="5"/>
      <c r="D3" s="9" t="s">
        <v>0</v>
      </c>
    </row>
    <row r="4" spans="1:4" ht="46.5" customHeight="1" x14ac:dyDescent="0.2">
      <c r="A4" s="3" t="s">
        <v>1</v>
      </c>
      <c r="B4" s="3" t="s">
        <v>2</v>
      </c>
      <c r="C4" s="13" t="s">
        <v>68</v>
      </c>
      <c r="D4" s="14" t="s">
        <v>143</v>
      </c>
    </row>
    <row r="5" spans="1:4" ht="17.25" customHeight="1" x14ac:dyDescent="0.2">
      <c r="A5" s="4">
        <v>1</v>
      </c>
      <c r="B5" s="4">
        <v>2</v>
      </c>
      <c r="C5" s="15">
        <v>3</v>
      </c>
      <c r="D5" s="15">
        <v>4</v>
      </c>
    </row>
    <row r="6" spans="1:4" ht="34.5" customHeight="1" x14ac:dyDescent="0.2">
      <c r="A6" s="11" t="s">
        <v>3</v>
      </c>
      <c r="B6" s="29" t="s">
        <v>69</v>
      </c>
      <c r="C6" s="21">
        <f>C7+C11+C14+C18+C23+C27+C32+C36+C46+C51+C55+C59+C62+C71</f>
        <v>76971842.799999982</v>
      </c>
      <c r="D6" s="21">
        <f>D7+D11+D14+D18+D23+D27+D32+D36+D46+D51+D55+D59+D62+D71</f>
        <v>54629615.260000005</v>
      </c>
    </row>
    <row r="7" spans="1:4" ht="18.75" customHeight="1" x14ac:dyDescent="0.2">
      <c r="A7" s="2" t="s">
        <v>4</v>
      </c>
      <c r="B7" s="23" t="s">
        <v>5</v>
      </c>
      <c r="C7" s="42">
        <f>C9+C10</f>
        <v>50759638</v>
      </c>
      <c r="D7" s="42">
        <f>D9+D10</f>
        <v>34961566.100000001</v>
      </c>
    </row>
    <row r="8" spans="1:4" ht="15.75" x14ac:dyDescent="0.2">
      <c r="A8" s="2"/>
      <c r="B8" s="23" t="s">
        <v>6</v>
      </c>
      <c r="C8" s="41"/>
      <c r="D8" s="41"/>
    </row>
    <row r="9" spans="1:4" ht="21" customHeight="1" x14ac:dyDescent="0.2">
      <c r="A9" s="2" t="s">
        <v>7</v>
      </c>
      <c r="B9" s="23" t="s">
        <v>8</v>
      </c>
      <c r="C9" s="42">
        <v>22158281</v>
      </c>
      <c r="D9" s="42">
        <v>15706141</v>
      </c>
    </row>
    <row r="10" spans="1:4" ht="19.5" customHeight="1" x14ac:dyDescent="0.2">
      <c r="A10" s="2" t="s">
        <v>9</v>
      </c>
      <c r="B10" s="23" t="s">
        <v>10</v>
      </c>
      <c r="C10" s="42">
        <v>28601357</v>
      </c>
      <c r="D10" s="42">
        <v>19255425.100000001</v>
      </c>
    </row>
    <row r="11" spans="1:4" ht="47.25" customHeight="1" x14ac:dyDescent="0.2">
      <c r="A11" s="2" t="s">
        <v>11</v>
      </c>
      <c r="B11" s="23" t="s">
        <v>12</v>
      </c>
      <c r="C11" s="42">
        <f>C13</f>
        <v>8924168</v>
      </c>
      <c r="D11" s="42">
        <f>D13</f>
        <v>6070187</v>
      </c>
    </row>
    <row r="12" spans="1:4" ht="16.5" customHeight="1" x14ac:dyDescent="0.2">
      <c r="A12" s="2"/>
      <c r="B12" s="23" t="s">
        <v>6</v>
      </c>
      <c r="C12" s="42"/>
      <c r="D12" s="42"/>
    </row>
    <row r="13" spans="1:4" ht="48.75" customHeight="1" x14ac:dyDescent="0.2">
      <c r="A13" s="2" t="s">
        <v>13</v>
      </c>
      <c r="B13" s="23" t="s">
        <v>14</v>
      </c>
      <c r="C13" s="42">
        <v>8924168</v>
      </c>
      <c r="D13" s="42">
        <v>6070187</v>
      </c>
    </row>
    <row r="14" spans="1:4" s="5" customFormat="1" ht="18" customHeight="1" x14ac:dyDescent="0.2">
      <c r="A14" s="2" t="s">
        <v>15</v>
      </c>
      <c r="B14" s="23" t="s">
        <v>16</v>
      </c>
      <c r="C14" s="42">
        <f>C16+C17</f>
        <v>4234306.5</v>
      </c>
      <c r="D14" s="43">
        <f>D16+D17</f>
        <v>3183251.2</v>
      </c>
    </row>
    <row r="15" spans="1:4" ht="15.75" x14ac:dyDescent="0.2">
      <c r="A15" s="2"/>
      <c r="B15" s="23" t="s">
        <v>6</v>
      </c>
      <c r="C15" s="42"/>
      <c r="D15" s="42"/>
    </row>
    <row r="16" spans="1:4" ht="31.9" customHeight="1" x14ac:dyDescent="0.2">
      <c r="A16" s="2" t="s">
        <v>17</v>
      </c>
      <c r="B16" s="23" t="s">
        <v>65</v>
      </c>
      <c r="C16" s="42">
        <v>4078612.5</v>
      </c>
      <c r="D16" s="42">
        <v>3078561.7</v>
      </c>
    </row>
    <row r="17" spans="1:4" ht="18.75" customHeight="1" x14ac:dyDescent="0.2">
      <c r="A17" s="2" t="s">
        <v>145</v>
      </c>
      <c r="B17" s="23" t="s">
        <v>146</v>
      </c>
      <c r="C17" s="42">
        <v>155694</v>
      </c>
      <c r="D17" s="42">
        <v>104689.5</v>
      </c>
    </row>
    <row r="18" spans="1:4" ht="18.75" customHeight="1" x14ac:dyDescent="0.2">
      <c r="A18" s="2" t="s">
        <v>18</v>
      </c>
      <c r="B18" s="23" t="s">
        <v>19</v>
      </c>
      <c r="C18" s="42">
        <f>C20+C21+C22</f>
        <v>7160045.7999999998</v>
      </c>
      <c r="D18" s="42">
        <f>D20+D21+D22</f>
        <v>5206463.8</v>
      </c>
    </row>
    <row r="19" spans="1:4" ht="15.75" x14ac:dyDescent="0.2">
      <c r="A19" s="2"/>
      <c r="B19" s="23" t="s">
        <v>6</v>
      </c>
      <c r="C19" s="42"/>
      <c r="D19" s="42"/>
    </row>
    <row r="20" spans="1:4" ht="15.75" customHeight="1" x14ac:dyDescent="0.2">
      <c r="A20" s="2" t="s">
        <v>20</v>
      </c>
      <c r="B20" s="23" t="s">
        <v>21</v>
      </c>
      <c r="C20" s="42">
        <v>6356617</v>
      </c>
      <c r="D20" s="42">
        <v>4796867.2</v>
      </c>
    </row>
    <row r="21" spans="1:4" ht="18.75" customHeight="1" x14ac:dyDescent="0.2">
      <c r="A21" s="2" t="s">
        <v>22</v>
      </c>
      <c r="B21" s="23" t="s">
        <v>23</v>
      </c>
      <c r="C21" s="42">
        <v>801748.8</v>
      </c>
      <c r="D21" s="42">
        <v>408742.6</v>
      </c>
    </row>
    <row r="22" spans="1:4" ht="18.75" customHeight="1" x14ac:dyDescent="0.2">
      <c r="A22" s="2" t="s">
        <v>24</v>
      </c>
      <c r="B22" s="23" t="s">
        <v>25</v>
      </c>
      <c r="C22" s="42">
        <v>1680</v>
      </c>
      <c r="D22" s="42">
        <v>854</v>
      </c>
    </row>
    <row r="23" spans="1:4" ht="31.5" customHeight="1" x14ac:dyDescent="0.2">
      <c r="A23" s="2" t="s">
        <v>26</v>
      </c>
      <c r="B23" s="23" t="s">
        <v>27</v>
      </c>
      <c r="C23" s="42">
        <f>C25+C26</f>
        <v>3539642</v>
      </c>
      <c r="D23" s="42">
        <f>D25+D26</f>
        <v>2711151.9</v>
      </c>
    </row>
    <row r="24" spans="1:4" ht="15.75" customHeight="1" x14ac:dyDescent="0.2">
      <c r="A24" s="2"/>
      <c r="B24" s="23" t="s">
        <v>6</v>
      </c>
      <c r="C24" s="42"/>
      <c r="D24" s="42"/>
    </row>
    <row r="25" spans="1:4" ht="16.5" customHeight="1" x14ac:dyDescent="0.2">
      <c r="A25" s="2" t="s">
        <v>28</v>
      </c>
      <c r="B25" s="23" t="s">
        <v>29</v>
      </c>
      <c r="C25" s="42">
        <v>3526572</v>
      </c>
      <c r="D25" s="42">
        <v>2700120.1</v>
      </c>
    </row>
    <row r="26" spans="1:4" s="8" customFormat="1" ht="50.25" customHeight="1" x14ac:dyDescent="0.2">
      <c r="A26" s="2" t="s">
        <v>30</v>
      </c>
      <c r="B26" s="23" t="s">
        <v>31</v>
      </c>
      <c r="C26" s="42">
        <v>13070</v>
      </c>
      <c r="D26" s="42">
        <v>11031.8</v>
      </c>
    </row>
    <row r="27" spans="1:4" s="5" customFormat="1" ht="15.75" customHeight="1" x14ac:dyDescent="0.2">
      <c r="A27" s="2" t="s">
        <v>32</v>
      </c>
      <c r="B27" s="23" t="s">
        <v>66</v>
      </c>
      <c r="C27" s="42">
        <f>C30+C31+C29</f>
        <v>84349</v>
      </c>
      <c r="D27" s="42">
        <f>D30+D31+D29</f>
        <v>75540.099999999991</v>
      </c>
    </row>
    <row r="28" spans="1:4" ht="15.75" x14ac:dyDescent="0.2">
      <c r="A28" s="2"/>
      <c r="B28" s="23" t="s">
        <v>6</v>
      </c>
      <c r="C28" s="41"/>
      <c r="D28" s="41"/>
    </row>
    <row r="29" spans="1:4" ht="96" customHeight="1" x14ac:dyDescent="0.2">
      <c r="A29" s="2" t="s">
        <v>297</v>
      </c>
      <c r="B29" s="23" t="s">
        <v>298</v>
      </c>
      <c r="C29" s="42">
        <v>0</v>
      </c>
      <c r="D29" s="42">
        <v>24.7</v>
      </c>
    </row>
    <row r="30" spans="1:4" ht="94.5" customHeight="1" x14ac:dyDescent="0.2">
      <c r="A30" s="2" t="s">
        <v>90</v>
      </c>
      <c r="B30" s="23" t="s">
        <v>91</v>
      </c>
      <c r="C30" s="42">
        <v>1900</v>
      </c>
      <c r="D30" s="42">
        <v>8959.5</v>
      </c>
    </row>
    <row r="31" spans="1:4" ht="45.75" customHeight="1" x14ac:dyDescent="0.2">
      <c r="A31" s="2" t="s">
        <v>33</v>
      </c>
      <c r="B31" s="23" t="s">
        <v>34</v>
      </c>
      <c r="C31" s="42">
        <v>82449</v>
      </c>
      <c r="D31" s="42">
        <v>66555.899999999994</v>
      </c>
    </row>
    <row r="32" spans="1:4" ht="46.5" customHeight="1" x14ac:dyDescent="0.2">
      <c r="A32" s="2" t="s">
        <v>35</v>
      </c>
      <c r="B32" s="23" t="s">
        <v>36</v>
      </c>
      <c r="C32" s="42">
        <f>C35+C34</f>
        <v>0</v>
      </c>
      <c r="D32" s="44">
        <f>D34+D35</f>
        <v>3.06</v>
      </c>
    </row>
    <row r="33" spans="1:7" ht="15.75" x14ac:dyDescent="0.2">
      <c r="A33" s="2"/>
      <c r="B33" s="23" t="s">
        <v>6</v>
      </c>
      <c r="C33" s="42"/>
      <c r="D33" s="42"/>
    </row>
    <row r="34" spans="1:7" ht="18.75" customHeight="1" x14ac:dyDescent="0.2">
      <c r="A34" s="2" t="s">
        <v>370</v>
      </c>
      <c r="B34" s="23" t="s">
        <v>371</v>
      </c>
      <c r="C34" s="42">
        <v>0</v>
      </c>
      <c r="D34" s="45">
        <v>-0.04</v>
      </c>
    </row>
    <row r="35" spans="1:7" ht="45" customHeight="1" x14ac:dyDescent="0.2">
      <c r="A35" s="2" t="s">
        <v>80</v>
      </c>
      <c r="B35" s="23" t="s">
        <v>79</v>
      </c>
      <c r="C35" s="42">
        <v>0</v>
      </c>
      <c r="D35" s="44">
        <v>3.1</v>
      </c>
    </row>
    <row r="36" spans="1:7" ht="51" customHeight="1" x14ac:dyDescent="0.2">
      <c r="A36" s="2" t="s">
        <v>37</v>
      </c>
      <c r="B36" s="23" t="s">
        <v>70</v>
      </c>
      <c r="C36" s="42">
        <f>C38+C40+C41+C44+C45+C39+C42</f>
        <v>1368501.6</v>
      </c>
      <c r="D36" s="42">
        <f>D38+D40+D41+D44+D45+D39+D42+D43</f>
        <v>1197651.8</v>
      </c>
    </row>
    <row r="37" spans="1:7" ht="14.25" customHeight="1" x14ac:dyDescent="0.2">
      <c r="A37" s="2"/>
      <c r="B37" s="23" t="s">
        <v>6</v>
      </c>
      <c r="C37" s="41"/>
      <c r="D37" s="41"/>
    </row>
    <row r="38" spans="1:7" ht="96.75" customHeight="1" x14ac:dyDescent="0.2">
      <c r="A38" s="2" t="s">
        <v>38</v>
      </c>
      <c r="B38" s="23" t="s">
        <v>71</v>
      </c>
      <c r="C38" s="42">
        <v>630</v>
      </c>
      <c r="D38" s="42">
        <v>630</v>
      </c>
      <c r="G38" s="12"/>
    </row>
    <row r="39" spans="1:7" ht="27" customHeight="1" x14ac:dyDescent="0.2">
      <c r="A39" s="2" t="s">
        <v>160</v>
      </c>
      <c r="B39" s="23" t="s">
        <v>161</v>
      </c>
      <c r="C39" s="42">
        <v>1316985.8999999999</v>
      </c>
      <c r="D39" s="42">
        <v>1149748.5</v>
      </c>
      <c r="G39" s="12"/>
    </row>
    <row r="40" spans="1:7" ht="31.5" customHeight="1" x14ac:dyDescent="0.2">
      <c r="A40" s="2" t="s">
        <v>39</v>
      </c>
      <c r="B40" s="23" t="s">
        <v>40</v>
      </c>
      <c r="C40" s="42">
        <v>1601</v>
      </c>
      <c r="D40" s="43">
        <v>76.5</v>
      </c>
    </row>
    <row r="41" spans="1:7" ht="112.5" customHeight="1" x14ac:dyDescent="0.2">
      <c r="A41" s="2" t="s">
        <v>41</v>
      </c>
      <c r="B41" s="23" t="s">
        <v>72</v>
      </c>
      <c r="C41" s="42">
        <v>17380.8</v>
      </c>
      <c r="D41" s="42">
        <v>15641.1</v>
      </c>
    </row>
    <row r="42" spans="1:7" ht="67.5" customHeight="1" x14ac:dyDescent="0.2">
      <c r="A42" s="2" t="s">
        <v>147</v>
      </c>
      <c r="B42" s="23" t="s">
        <v>159</v>
      </c>
      <c r="C42" s="42">
        <v>10.1</v>
      </c>
      <c r="D42" s="42">
        <v>8.5</v>
      </c>
    </row>
    <row r="43" spans="1:7" ht="99" customHeight="1" x14ac:dyDescent="0.2">
      <c r="A43" s="2" t="s">
        <v>434</v>
      </c>
      <c r="B43" s="23" t="s">
        <v>435</v>
      </c>
      <c r="C43" s="42">
        <v>0</v>
      </c>
      <c r="D43" s="42">
        <v>1.3</v>
      </c>
    </row>
    <row r="44" spans="1:7" ht="35.25" customHeight="1" x14ac:dyDescent="0.2">
      <c r="A44" s="2" t="s">
        <v>42</v>
      </c>
      <c r="B44" s="23" t="s">
        <v>43</v>
      </c>
      <c r="C44" s="42">
        <v>30977.4</v>
      </c>
      <c r="D44" s="42">
        <v>30977.4</v>
      </c>
    </row>
    <row r="45" spans="1:7" ht="111.75" customHeight="1" x14ac:dyDescent="0.2">
      <c r="A45" s="2" t="s">
        <v>62</v>
      </c>
      <c r="B45" s="23" t="s">
        <v>73</v>
      </c>
      <c r="C45" s="42">
        <v>916.4</v>
      </c>
      <c r="D45" s="42">
        <v>568.5</v>
      </c>
    </row>
    <row r="46" spans="1:7" ht="30.75" customHeight="1" x14ac:dyDescent="0.2">
      <c r="A46" s="2" t="s">
        <v>44</v>
      </c>
      <c r="B46" s="23" t="s">
        <v>45</v>
      </c>
      <c r="C46" s="42">
        <f>C48+C49+C50</f>
        <v>249686.1</v>
      </c>
      <c r="D46" s="42">
        <f>D48+D49+D50</f>
        <v>181951.9</v>
      </c>
    </row>
    <row r="47" spans="1:7" ht="16.5" customHeight="1" x14ac:dyDescent="0.2">
      <c r="A47" s="2"/>
      <c r="B47" s="23" t="s">
        <v>6</v>
      </c>
      <c r="C47" s="41"/>
      <c r="D47" s="41"/>
    </row>
    <row r="48" spans="1:7" ht="33.75" customHeight="1" x14ac:dyDescent="0.2">
      <c r="A48" s="2" t="s">
        <v>46</v>
      </c>
      <c r="B48" s="23" t="s">
        <v>47</v>
      </c>
      <c r="C48" s="42">
        <v>59849</v>
      </c>
      <c r="D48" s="42">
        <v>42286.7</v>
      </c>
    </row>
    <row r="49" spans="1:4" ht="22.5" customHeight="1" x14ac:dyDescent="0.2">
      <c r="A49" s="2" t="s">
        <v>76</v>
      </c>
      <c r="B49" s="23" t="s">
        <v>48</v>
      </c>
      <c r="C49" s="42">
        <v>44218</v>
      </c>
      <c r="D49" s="43">
        <v>46579.5</v>
      </c>
    </row>
    <row r="50" spans="1:4" ht="21.75" customHeight="1" x14ac:dyDescent="0.2">
      <c r="A50" s="2" t="s">
        <v>49</v>
      </c>
      <c r="B50" s="23" t="s">
        <v>67</v>
      </c>
      <c r="C50" s="42">
        <v>145619.1</v>
      </c>
      <c r="D50" s="42">
        <v>93085.7</v>
      </c>
    </row>
    <row r="51" spans="1:4" ht="35.25" customHeight="1" x14ac:dyDescent="0.2">
      <c r="A51" s="2" t="s">
        <v>50</v>
      </c>
      <c r="B51" s="23" t="s">
        <v>365</v>
      </c>
      <c r="C51" s="42">
        <v>108355.9</v>
      </c>
      <c r="D51" s="42">
        <v>283003.2</v>
      </c>
    </row>
    <row r="52" spans="1:4" ht="19.149999999999999" customHeight="1" x14ac:dyDescent="0.2">
      <c r="A52" s="2"/>
      <c r="B52" s="23" t="s">
        <v>6</v>
      </c>
      <c r="C52" s="41"/>
      <c r="D52" s="41"/>
    </row>
    <row r="53" spans="1:4" ht="19.5" customHeight="1" x14ac:dyDescent="0.2">
      <c r="A53" s="2" t="s">
        <v>74</v>
      </c>
      <c r="B53" s="30" t="s">
        <v>75</v>
      </c>
      <c r="C53" s="42">
        <v>45649.599999999999</v>
      </c>
      <c r="D53" s="42">
        <v>35014.9</v>
      </c>
    </row>
    <row r="54" spans="1:4" ht="21.75" customHeight="1" x14ac:dyDescent="0.2">
      <c r="A54" s="2" t="s">
        <v>77</v>
      </c>
      <c r="B54" s="23" t="s">
        <v>107</v>
      </c>
      <c r="C54" s="42">
        <v>62706.3</v>
      </c>
      <c r="D54" s="42">
        <v>247988.3</v>
      </c>
    </row>
    <row r="55" spans="1:4" ht="30.75" customHeight="1" x14ac:dyDescent="0.2">
      <c r="A55" s="2" t="s">
        <v>51</v>
      </c>
      <c r="B55" s="23" t="s">
        <v>52</v>
      </c>
      <c r="C55" s="42">
        <f>C57+C58</f>
        <v>4399.8</v>
      </c>
      <c r="D55" s="42">
        <f>D57+D58</f>
        <v>5015.4000000000005</v>
      </c>
    </row>
    <row r="56" spans="1:4" ht="15.75" customHeight="1" x14ac:dyDescent="0.2">
      <c r="A56" s="2"/>
      <c r="B56" s="23" t="s">
        <v>6</v>
      </c>
      <c r="C56" s="42"/>
      <c r="D56" s="42"/>
    </row>
    <row r="57" spans="1:4" ht="97.5" customHeight="1" x14ac:dyDescent="0.2">
      <c r="A57" s="2" t="s">
        <v>81</v>
      </c>
      <c r="B57" s="23" t="s">
        <v>82</v>
      </c>
      <c r="C57" s="42">
        <v>772</v>
      </c>
      <c r="D57" s="42">
        <v>782.8</v>
      </c>
    </row>
    <row r="58" spans="1:4" ht="47.25" customHeight="1" x14ac:dyDescent="0.2">
      <c r="A58" s="2" t="s">
        <v>93</v>
      </c>
      <c r="B58" s="23" t="s">
        <v>92</v>
      </c>
      <c r="C58" s="42">
        <v>3627.8</v>
      </c>
      <c r="D58" s="42">
        <v>4232.6000000000004</v>
      </c>
    </row>
    <row r="59" spans="1:4" ht="23.25" customHeight="1" x14ac:dyDescent="0.2">
      <c r="A59" s="2" t="s">
        <v>53</v>
      </c>
      <c r="B59" s="23" t="s">
        <v>54</v>
      </c>
      <c r="C59" s="42">
        <f>C61</f>
        <v>1911.8</v>
      </c>
      <c r="D59" s="42">
        <f>D61</f>
        <v>3311.1</v>
      </c>
    </row>
    <row r="60" spans="1:4" ht="18" customHeight="1" x14ac:dyDescent="0.2">
      <c r="A60" s="2"/>
      <c r="B60" s="23" t="s">
        <v>6</v>
      </c>
      <c r="C60" s="42"/>
      <c r="D60" s="42"/>
    </row>
    <row r="61" spans="1:4" ht="50.25" customHeight="1" x14ac:dyDescent="0.2">
      <c r="A61" s="2" t="s">
        <v>55</v>
      </c>
      <c r="B61" s="23" t="s">
        <v>78</v>
      </c>
      <c r="C61" s="42">
        <v>1911.8</v>
      </c>
      <c r="D61" s="42">
        <v>3311.1</v>
      </c>
    </row>
    <row r="62" spans="1:4" ht="21" customHeight="1" x14ac:dyDescent="0.2">
      <c r="A62" s="2" t="s">
        <v>56</v>
      </c>
      <c r="B62" s="23" t="s">
        <v>57</v>
      </c>
      <c r="C62" s="42">
        <f>C64+C67+C68+C69+C66+C65</f>
        <v>536838.29999999993</v>
      </c>
      <c r="D62" s="42">
        <f>D64+D67+D68+D69+D66+D65+D70</f>
        <v>748956.10000000009</v>
      </c>
    </row>
    <row r="63" spans="1:4" ht="16.149999999999999" customHeight="1" x14ac:dyDescent="0.2">
      <c r="A63" s="2"/>
      <c r="B63" s="23" t="s">
        <v>6</v>
      </c>
      <c r="C63" s="41"/>
      <c r="D63" s="41"/>
    </row>
    <row r="64" spans="1:4" ht="45.75" customHeight="1" x14ac:dyDescent="0.2">
      <c r="A64" s="2" t="s">
        <v>122</v>
      </c>
      <c r="B64" s="23" t="s">
        <v>123</v>
      </c>
      <c r="C64" s="42">
        <v>512744.9</v>
      </c>
      <c r="D64" s="42">
        <v>447516.2</v>
      </c>
    </row>
    <row r="65" spans="1:6" ht="158.25" customHeight="1" x14ac:dyDescent="0.2">
      <c r="A65" s="2" t="s">
        <v>141</v>
      </c>
      <c r="B65" s="23" t="s">
        <v>148</v>
      </c>
      <c r="C65" s="42">
        <v>4001.8</v>
      </c>
      <c r="D65" s="42">
        <v>2838.9</v>
      </c>
    </row>
    <row r="66" spans="1:6" ht="46.5" customHeight="1" x14ac:dyDescent="0.2">
      <c r="A66" s="2" t="s">
        <v>124</v>
      </c>
      <c r="B66" s="23" t="s">
        <v>125</v>
      </c>
      <c r="C66" s="42">
        <v>947.6</v>
      </c>
      <c r="D66" s="42">
        <v>619.29999999999995</v>
      </c>
    </row>
    <row r="67" spans="1:6" ht="142.5" customHeight="1" x14ac:dyDescent="0.2">
      <c r="A67" s="2" t="s">
        <v>149</v>
      </c>
      <c r="B67" s="23" t="s">
        <v>126</v>
      </c>
      <c r="C67" s="42">
        <v>13940.2</v>
      </c>
      <c r="D67" s="42">
        <v>13137.1</v>
      </c>
    </row>
    <row r="68" spans="1:6" ht="31.5" customHeight="1" x14ac:dyDescent="0.2">
      <c r="A68" s="2" t="s">
        <v>127</v>
      </c>
      <c r="B68" s="23" t="s">
        <v>128</v>
      </c>
      <c r="C68" s="42">
        <v>4051.7</v>
      </c>
      <c r="D68" s="42">
        <v>5123.8999999999996</v>
      </c>
    </row>
    <row r="69" spans="1:6" ht="23.25" customHeight="1" x14ac:dyDescent="0.2">
      <c r="A69" s="2" t="s">
        <v>129</v>
      </c>
      <c r="B69" s="23" t="s">
        <v>130</v>
      </c>
      <c r="C69" s="42">
        <v>1152.0999999999999</v>
      </c>
      <c r="D69" s="42">
        <v>2292.6999999999998</v>
      </c>
    </row>
    <row r="70" spans="1:6" ht="156" customHeight="1" x14ac:dyDescent="0.2">
      <c r="A70" s="2" t="s">
        <v>301</v>
      </c>
      <c r="B70" s="23" t="s">
        <v>302</v>
      </c>
      <c r="C70" s="41">
        <v>0</v>
      </c>
      <c r="D70" s="42">
        <v>277428</v>
      </c>
    </row>
    <row r="71" spans="1:6" ht="18" customHeight="1" x14ac:dyDescent="0.2">
      <c r="A71" s="2" t="s">
        <v>58</v>
      </c>
      <c r="B71" s="23" t="s">
        <v>59</v>
      </c>
      <c r="C71" s="42">
        <f>C72+C73</f>
        <v>0</v>
      </c>
      <c r="D71" s="44">
        <f>D72+D73</f>
        <v>1562.6</v>
      </c>
    </row>
    <row r="72" spans="1:6" ht="24" customHeight="1" x14ac:dyDescent="0.2">
      <c r="A72" s="2" t="s">
        <v>63</v>
      </c>
      <c r="B72" s="23" t="s">
        <v>64</v>
      </c>
      <c r="C72" s="42">
        <v>0</v>
      </c>
      <c r="D72" s="44">
        <v>1552.6</v>
      </c>
    </row>
    <row r="73" spans="1:6" ht="24" customHeight="1" x14ac:dyDescent="0.2">
      <c r="A73" s="2" t="s">
        <v>60</v>
      </c>
      <c r="B73" s="23" t="s">
        <v>61</v>
      </c>
      <c r="C73" s="42">
        <v>0</v>
      </c>
      <c r="D73" s="42">
        <v>10</v>
      </c>
    </row>
    <row r="74" spans="1:6" ht="31.5" x14ac:dyDescent="0.2">
      <c r="A74" s="16" t="s">
        <v>162</v>
      </c>
      <c r="B74" s="31" t="s">
        <v>163</v>
      </c>
      <c r="C74" s="17">
        <f>C75+C204+C208+C225+C201</f>
        <v>57550344</v>
      </c>
      <c r="D74" s="17">
        <f>D75+D204+D208+D225+D201</f>
        <v>41160637.800000012</v>
      </c>
      <c r="E74" s="25"/>
      <c r="F74" s="25"/>
    </row>
    <row r="75" spans="1:6" ht="48.75" customHeight="1" x14ac:dyDescent="0.2">
      <c r="A75" s="2" t="s">
        <v>164</v>
      </c>
      <c r="B75" s="23" t="s">
        <v>83</v>
      </c>
      <c r="C75" s="18">
        <f>C77+C82+C173+C190</f>
        <v>55653802.199999996</v>
      </c>
      <c r="D75" s="18">
        <f>D77+D82+D173+D190</f>
        <v>39341190.420000009</v>
      </c>
      <c r="E75" s="36"/>
      <c r="F75" s="25"/>
    </row>
    <row r="76" spans="1:6" ht="15" customHeight="1" x14ac:dyDescent="0.2">
      <c r="A76" s="2"/>
      <c r="B76" s="23" t="s">
        <v>6</v>
      </c>
      <c r="C76" s="18"/>
      <c r="D76" s="19"/>
      <c r="E76" s="25"/>
      <c r="F76" s="25"/>
    </row>
    <row r="77" spans="1:6" ht="32.25" customHeight="1" x14ac:dyDescent="0.2">
      <c r="A77" s="2" t="s">
        <v>165</v>
      </c>
      <c r="B77" s="23" t="s">
        <v>495</v>
      </c>
      <c r="C77" s="18">
        <f>SUM(C78:C81)</f>
        <v>18975345.600000001</v>
      </c>
      <c r="D77" s="18">
        <f>SUM(D78:D81)</f>
        <v>14354177.9</v>
      </c>
      <c r="E77" s="37"/>
      <c r="F77" s="25"/>
    </row>
    <row r="78" spans="1:6" ht="50.25" customHeight="1" x14ac:dyDescent="0.2">
      <c r="A78" s="20" t="s">
        <v>166</v>
      </c>
      <c r="B78" s="23" t="s">
        <v>84</v>
      </c>
      <c r="C78" s="18">
        <v>14642510.6</v>
      </c>
      <c r="D78" s="18">
        <v>10981882.800000001</v>
      </c>
      <c r="E78" s="37"/>
      <c r="F78" s="25"/>
    </row>
    <row r="79" spans="1:6" ht="68.25" customHeight="1" x14ac:dyDescent="0.2">
      <c r="A79" s="20" t="s">
        <v>167</v>
      </c>
      <c r="B79" s="23" t="s">
        <v>471</v>
      </c>
      <c r="C79" s="18">
        <v>4298627</v>
      </c>
      <c r="D79" s="18">
        <v>3223970.1</v>
      </c>
      <c r="E79" s="37"/>
      <c r="F79" s="25"/>
    </row>
    <row r="80" spans="1:6" ht="66" customHeight="1" x14ac:dyDescent="0.2">
      <c r="A80" s="20" t="s">
        <v>168</v>
      </c>
      <c r="B80" s="23" t="s">
        <v>85</v>
      </c>
      <c r="C80" s="18">
        <v>34208</v>
      </c>
      <c r="D80" s="18">
        <v>25659</v>
      </c>
      <c r="E80" s="37"/>
      <c r="F80" s="25"/>
    </row>
    <row r="81" spans="1:6" ht="64.5" customHeight="1" x14ac:dyDescent="0.2">
      <c r="A81" s="20" t="s">
        <v>437</v>
      </c>
      <c r="B81" s="23" t="s">
        <v>436</v>
      </c>
      <c r="C81" s="18">
        <v>0</v>
      </c>
      <c r="D81" s="18">
        <v>122666</v>
      </c>
      <c r="E81" s="37"/>
      <c r="F81" s="25"/>
    </row>
    <row r="82" spans="1:6" ht="48" customHeight="1" x14ac:dyDescent="0.2">
      <c r="A82" s="20" t="s">
        <v>169</v>
      </c>
      <c r="B82" s="23" t="s">
        <v>170</v>
      </c>
      <c r="C82" s="18">
        <f>SUM(C83:C172)</f>
        <v>30256268.199999999</v>
      </c>
      <c r="D82" s="18">
        <f>SUM(D83:D172)</f>
        <v>19768424.630000006</v>
      </c>
      <c r="E82" s="37"/>
      <c r="F82" s="25"/>
    </row>
    <row r="83" spans="1:6" ht="48" customHeight="1" x14ac:dyDescent="0.2">
      <c r="A83" s="20" t="s">
        <v>171</v>
      </c>
      <c r="B83" s="23" t="s">
        <v>131</v>
      </c>
      <c r="C83" s="18">
        <v>3663897.6</v>
      </c>
      <c r="D83" s="18">
        <v>2285212.4</v>
      </c>
      <c r="E83" s="37"/>
      <c r="F83" s="25"/>
    </row>
    <row r="84" spans="1:6" ht="50.25" customHeight="1" x14ac:dyDescent="0.2">
      <c r="A84" s="20" t="s">
        <v>303</v>
      </c>
      <c r="B84" s="23" t="s">
        <v>304</v>
      </c>
      <c r="C84" s="18">
        <v>8159.2</v>
      </c>
      <c r="D84" s="18">
        <v>6715.9</v>
      </c>
      <c r="E84" s="37"/>
      <c r="F84" s="25"/>
    </row>
    <row r="85" spans="1:6" ht="63" customHeight="1" x14ac:dyDescent="0.2">
      <c r="A85" s="20" t="s">
        <v>172</v>
      </c>
      <c r="B85" s="23" t="s">
        <v>108</v>
      </c>
      <c r="C85" s="18">
        <v>37365.4</v>
      </c>
      <c r="D85" s="18">
        <v>37365.4</v>
      </c>
      <c r="E85" s="37"/>
      <c r="F85" s="25"/>
    </row>
    <row r="86" spans="1:6" ht="96" customHeight="1" x14ac:dyDescent="0.2">
      <c r="A86" s="20" t="s">
        <v>253</v>
      </c>
      <c r="B86" s="23" t="s">
        <v>473</v>
      </c>
      <c r="C86" s="18">
        <v>3928.5</v>
      </c>
      <c r="D86" s="18">
        <v>0</v>
      </c>
      <c r="E86" s="38"/>
      <c r="F86" s="25"/>
    </row>
    <row r="87" spans="1:6" ht="61.5" customHeight="1" x14ac:dyDescent="0.2">
      <c r="A87" s="20" t="s">
        <v>254</v>
      </c>
      <c r="B87" s="23" t="s">
        <v>255</v>
      </c>
      <c r="C87" s="18">
        <v>641084.30000000005</v>
      </c>
      <c r="D87" s="18">
        <v>600035.80000000005</v>
      </c>
      <c r="E87" s="37"/>
      <c r="F87" s="25"/>
    </row>
    <row r="88" spans="1:6" ht="64.5" customHeight="1" x14ac:dyDescent="0.2">
      <c r="A88" s="20" t="s">
        <v>173</v>
      </c>
      <c r="B88" s="23" t="s">
        <v>94</v>
      </c>
      <c r="C88" s="18">
        <v>54.7</v>
      </c>
      <c r="D88" s="18">
        <v>0</v>
      </c>
      <c r="E88" s="37"/>
      <c r="F88" s="25"/>
    </row>
    <row r="89" spans="1:6" ht="111" customHeight="1" x14ac:dyDescent="0.2">
      <c r="A89" s="20" t="s">
        <v>174</v>
      </c>
      <c r="B89" s="27" t="s">
        <v>132</v>
      </c>
      <c r="C89" s="18">
        <v>606958.80000000005</v>
      </c>
      <c r="D89" s="18">
        <v>374809.99</v>
      </c>
      <c r="E89" s="37"/>
      <c r="F89" s="25"/>
    </row>
    <row r="90" spans="1:6" ht="64.5" customHeight="1" x14ac:dyDescent="0.2">
      <c r="A90" s="20" t="s">
        <v>175</v>
      </c>
      <c r="B90" s="27" t="s">
        <v>366</v>
      </c>
      <c r="C90" s="18">
        <v>4242.8999999999996</v>
      </c>
      <c r="D90" s="18">
        <v>3627.7</v>
      </c>
      <c r="E90" s="37"/>
      <c r="F90" s="25"/>
    </row>
    <row r="91" spans="1:6" ht="78.75" customHeight="1" x14ac:dyDescent="0.2">
      <c r="A91" s="20" t="s">
        <v>176</v>
      </c>
      <c r="B91" s="27" t="s">
        <v>474</v>
      </c>
      <c r="C91" s="18">
        <v>557784.6</v>
      </c>
      <c r="D91" s="18">
        <v>324875</v>
      </c>
      <c r="E91" s="38"/>
      <c r="F91" s="25"/>
    </row>
    <row r="92" spans="1:6" ht="81.75" customHeight="1" x14ac:dyDescent="0.2">
      <c r="A92" s="20" t="s">
        <v>177</v>
      </c>
      <c r="B92" s="27" t="s">
        <v>133</v>
      </c>
      <c r="C92" s="18">
        <v>325084</v>
      </c>
      <c r="D92" s="18">
        <v>267160.2</v>
      </c>
      <c r="E92" s="37"/>
      <c r="F92" s="25"/>
    </row>
    <row r="93" spans="1:6" ht="113.25" customHeight="1" x14ac:dyDescent="0.2">
      <c r="A93" s="20" t="s">
        <v>178</v>
      </c>
      <c r="B93" s="27" t="s">
        <v>95</v>
      </c>
      <c r="C93" s="18">
        <v>436.8</v>
      </c>
      <c r="D93" s="18">
        <v>92.8</v>
      </c>
      <c r="E93" s="37"/>
      <c r="F93" s="25"/>
    </row>
    <row r="94" spans="1:6" ht="112.5" customHeight="1" x14ac:dyDescent="0.2">
      <c r="A94" s="20" t="s">
        <v>305</v>
      </c>
      <c r="B94" s="27" t="s">
        <v>306</v>
      </c>
      <c r="C94" s="18">
        <v>20396.099999999999</v>
      </c>
      <c r="D94" s="18">
        <v>17131.7</v>
      </c>
      <c r="E94" s="37"/>
      <c r="F94" s="25"/>
    </row>
    <row r="95" spans="1:6" ht="111" customHeight="1" x14ac:dyDescent="0.2">
      <c r="A95" s="20" t="s">
        <v>372</v>
      </c>
      <c r="B95" s="27" t="s">
        <v>375</v>
      </c>
      <c r="C95" s="18">
        <v>1102.8</v>
      </c>
      <c r="D95" s="18">
        <v>1102.8</v>
      </c>
      <c r="E95" s="39"/>
      <c r="F95" s="25"/>
    </row>
    <row r="96" spans="1:6" ht="110.25" customHeight="1" x14ac:dyDescent="0.2">
      <c r="A96" s="20" t="s">
        <v>373</v>
      </c>
      <c r="B96" s="27" t="s">
        <v>376</v>
      </c>
      <c r="C96" s="18">
        <v>35501.800000000003</v>
      </c>
      <c r="D96" s="18">
        <v>30506.799999999999</v>
      </c>
      <c r="E96" s="39"/>
      <c r="F96" s="25"/>
    </row>
    <row r="97" spans="1:6" ht="64.5" customHeight="1" x14ac:dyDescent="0.2">
      <c r="A97" s="20" t="s">
        <v>374</v>
      </c>
      <c r="B97" s="27" t="s">
        <v>377</v>
      </c>
      <c r="C97" s="18">
        <v>1989610</v>
      </c>
      <c r="D97" s="18">
        <v>1103353.6000000001</v>
      </c>
      <c r="E97" s="39"/>
      <c r="F97" s="25"/>
    </row>
    <row r="98" spans="1:6" ht="93.75" customHeight="1" x14ac:dyDescent="0.2">
      <c r="A98" s="20" t="s">
        <v>179</v>
      </c>
      <c r="B98" s="27" t="s">
        <v>472</v>
      </c>
      <c r="C98" s="18">
        <v>62648.4</v>
      </c>
      <c r="D98" s="18">
        <v>62116.5</v>
      </c>
      <c r="E98" s="40"/>
      <c r="F98" s="25"/>
    </row>
    <row r="99" spans="1:6" ht="175.5" customHeight="1" x14ac:dyDescent="0.2">
      <c r="A99" s="20" t="s">
        <v>180</v>
      </c>
      <c r="B99" s="27" t="s">
        <v>475</v>
      </c>
      <c r="C99" s="18">
        <v>116480</v>
      </c>
      <c r="D99" s="18">
        <v>88725</v>
      </c>
      <c r="E99" s="40"/>
      <c r="F99" s="25"/>
    </row>
    <row r="100" spans="1:6" ht="49.5" customHeight="1" x14ac:dyDescent="0.2">
      <c r="A100" s="20" t="s">
        <v>181</v>
      </c>
      <c r="B100" s="27" t="s">
        <v>150</v>
      </c>
      <c r="C100" s="18">
        <v>81376.899999999994</v>
      </c>
      <c r="D100" s="18">
        <v>61229.4</v>
      </c>
      <c r="E100" s="39"/>
      <c r="F100" s="25"/>
    </row>
    <row r="101" spans="1:6" ht="126.75" customHeight="1" x14ac:dyDescent="0.2">
      <c r="A101" s="20" t="s">
        <v>307</v>
      </c>
      <c r="B101" s="27" t="s">
        <v>309</v>
      </c>
      <c r="C101" s="18">
        <v>58404</v>
      </c>
      <c r="D101" s="18">
        <v>58404</v>
      </c>
      <c r="E101" s="39"/>
      <c r="F101" s="25"/>
    </row>
    <row r="102" spans="1:6" ht="112.5" customHeight="1" x14ac:dyDescent="0.2">
      <c r="A102" s="20" t="s">
        <v>308</v>
      </c>
      <c r="B102" s="27" t="s">
        <v>359</v>
      </c>
      <c r="C102" s="18">
        <v>99130.1</v>
      </c>
      <c r="D102" s="18">
        <v>99130.1</v>
      </c>
      <c r="E102" s="39"/>
      <c r="F102" s="25"/>
    </row>
    <row r="103" spans="1:6" ht="63" customHeight="1" x14ac:dyDescent="0.2">
      <c r="A103" s="20" t="s">
        <v>378</v>
      </c>
      <c r="B103" s="27" t="s">
        <v>379</v>
      </c>
      <c r="C103" s="18">
        <v>18733.7</v>
      </c>
      <c r="D103" s="18">
        <v>18733.7</v>
      </c>
      <c r="E103" s="39"/>
      <c r="F103" s="25"/>
    </row>
    <row r="104" spans="1:6" ht="94.5" customHeight="1" x14ac:dyDescent="0.2">
      <c r="A104" s="20" t="s">
        <v>310</v>
      </c>
      <c r="B104" s="27" t="s">
        <v>311</v>
      </c>
      <c r="C104" s="18">
        <v>68022.8</v>
      </c>
      <c r="D104" s="18">
        <v>46734.3</v>
      </c>
      <c r="E104" s="39"/>
      <c r="F104" s="25"/>
    </row>
    <row r="105" spans="1:6" ht="67.5" customHeight="1" x14ac:dyDescent="0.2">
      <c r="A105" s="20" t="s">
        <v>415</v>
      </c>
      <c r="B105" s="27" t="s">
        <v>416</v>
      </c>
      <c r="C105" s="18">
        <v>31089</v>
      </c>
      <c r="D105" s="18">
        <v>30912.3</v>
      </c>
      <c r="E105" s="39"/>
      <c r="F105" s="25"/>
    </row>
    <row r="106" spans="1:6" ht="61.5" customHeight="1" x14ac:dyDescent="0.2">
      <c r="A106" s="20" t="s">
        <v>380</v>
      </c>
      <c r="B106" s="27" t="s">
        <v>381</v>
      </c>
      <c r="C106" s="18">
        <v>97007.2</v>
      </c>
      <c r="D106" s="18">
        <v>96522.2</v>
      </c>
      <c r="E106" s="39"/>
      <c r="F106" s="25"/>
    </row>
    <row r="107" spans="1:6" ht="49.5" customHeight="1" x14ac:dyDescent="0.2">
      <c r="A107" s="20" t="s">
        <v>182</v>
      </c>
      <c r="B107" s="27" t="s">
        <v>109</v>
      </c>
      <c r="C107" s="18">
        <v>29899.200000000001</v>
      </c>
      <c r="D107" s="18">
        <v>21617.8</v>
      </c>
      <c r="E107" s="39"/>
      <c r="F107" s="25"/>
    </row>
    <row r="108" spans="1:6" ht="67.5" customHeight="1" x14ac:dyDescent="0.2">
      <c r="A108" s="20" t="s">
        <v>183</v>
      </c>
      <c r="B108" s="27" t="s">
        <v>110</v>
      </c>
      <c r="C108" s="18">
        <v>21544.3</v>
      </c>
      <c r="D108" s="18">
        <v>20725</v>
      </c>
      <c r="E108" s="39"/>
      <c r="F108" s="25"/>
    </row>
    <row r="109" spans="1:6" ht="79.5" customHeight="1" x14ac:dyDescent="0.2">
      <c r="A109" s="20" t="s">
        <v>312</v>
      </c>
      <c r="B109" s="27" t="s">
        <v>313</v>
      </c>
      <c r="C109" s="18">
        <v>136360.9</v>
      </c>
      <c r="D109" s="18">
        <v>136360.9</v>
      </c>
      <c r="E109" s="39"/>
      <c r="F109" s="25"/>
    </row>
    <row r="110" spans="1:6" ht="125.25" customHeight="1" x14ac:dyDescent="0.2">
      <c r="A110" s="20" t="s">
        <v>184</v>
      </c>
      <c r="B110" s="27" t="s">
        <v>360</v>
      </c>
      <c r="C110" s="18">
        <v>5784.7</v>
      </c>
      <c r="D110" s="18">
        <v>3559.8</v>
      </c>
      <c r="E110" s="39"/>
      <c r="F110" s="25"/>
    </row>
    <row r="111" spans="1:6" ht="66.75" customHeight="1" x14ac:dyDescent="0.2">
      <c r="A111" s="20" t="s">
        <v>256</v>
      </c>
      <c r="B111" s="27" t="s">
        <v>476</v>
      </c>
      <c r="C111" s="18">
        <v>697702.2</v>
      </c>
      <c r="D111" s="18">
        <v>640373.35</v>
      </c>
      <c r="E111" s="40"/>
      <c r="F111" s="25"/>
    </row>
    <row r="112" spans="1:6" ht="48" customHeight="1" x14ac:dyDescent="0.2">
      <c r="A112" s="20" t="s">
        <v>185</v>
      </c>
      <c r="B112" s="27" t="s">
        <v>111</v>
      </c>
      <c r="C112" s="18">
        <v>843971.8</v>
      </c>
      <c r="D112" s="18">
        <v>56954.400000000001</v>
      </c>
      <c r="E112" s="39"/>
      <c r="F112" s="25"/>
    </row>
    <row r="113" spans="1:6" ht="63" customHeight="1" x14ac:dyDescent="0.2">
      <c r="A113" s="20" t="s">
        <v>314</v>
      </c>
      <c r="B113" s="27" t="s">
        <v>315</v>
      </c>
      <c r="C113" s="18">
        <v>209.1</v>
      </c>
      <c r="D113" s="18">
        <v>209.1</v>
      </c>
      <c r="E113" s="39"/>
      <c r="F113" s="25"/>
    </row>
    <row r="114" spans="1:6" ht="176.25" customHeight="1" x14ac:dyDescent="0.2">
      <c r="A114" s="20" t="s">
        <v>186</v>
      </c>
      <c r="B114" s="27" t="s">
        <v>134</v>
      </c>
      <c r="C114" s="18">
        <v>5200</v>
      </c>
      <c r="D114" s="18">
        <v>5200</v>
      </c>
      <c r="E114" s="39"/>
      <c r="F114" s="25"/>
    </row>
    <row r="115" spans="1:6" ht="129.75" customHeight="1" x14ac:dyDescent="0.2">
      <c r="A115" s="20" t="s">
        <v>187</v>
      </c>
      <c r="B115" s="27" t="s">
        <v>286</v>
      </c>
      <c r="C115" s="18">
        <v>96460</v>
      </c>
      <c r="D115" s="18">
        <v>91000</v>
      </c>
      <c r="E115" s="39"/>
      <c r="F115" s="25"/>
    </row>
    <row r="116" spans="1:6" ht="96.75" customHeight="1" x14ac:dyDescent="0.2">
      <c r="A116" s="20" t="s">
        <v>188</v>
      </c>
      <c r="B116" s="27" t="s">
        <v>142</v>
      </c>
      <c r="C116" s="18">
        <v>7473.1</v>
      </c>
      <c r="D116" s="18">
        <v>7473.1</v>
      </c>
      <c r="E116" s="39"/>
      <c r="F116" s="25"/>
    </row>
    <row r="117" spans="1:6" ht="142.5" customHeight="1" x14ac:dyDescent="0.2">
      <c r="A117" s="20" t="s">
        <v>382</v>
      </c>
      <c r="B117" s="27" t="s">
        <v>383</v>
      </c>
      <c r="C117" s="18">
        <v>2335.5</v>
      </c>
      <c r="D117" s="18">
        <v>0</v>
      </c>
      <c r="E117" s="39"/>
      <c r="F117" s="25"/>
    </row>
    <row r="118" spans="1:6" ht="96" customHeight="1" x14ac:dyDescent="0.2">
      <c r="A118" s="20" t="s">
        <v>189</v>
      </c>
      <c r="B118" s="27" t="s">
        <v>135</v>
      </c>
      <c r="C118" s="18">
        <v>2887.5</v>
      </c>
      <c r="D118" s="18">
        <v>2177.9</v>
      </c>
      <c r="E118" s="39"/>
      <c r="F118" s="25"/>
    </row>
    <row r="119" spans="1:6" ht="93.75" customHeight="1" x14ac:dyDescent="0.2">
      <c r="A119" s="20" t="s">
        <v>384</v>
      </c>
      <c r="B119" s="27" t="s">
        <v>385</v>
      </c>
      <c r="C119" s="18">
        <v>22160.1</v>
      </c>
      <c r="D119" s="18">
        <v>0</v>
      </c>
      <c r="E119" s="39"/>
      <c r="F119" s="25"/>
    </row>
    <row r="120" spans="1:6" ht="78.75" customHeight="1" x14ac:dyDescent="0.2">
      <c r="A120" s="20" t="s">
        <v>190</v>
      </c>
      <c r="B120" s="27" t="s">
        <v>144</v>
      </c>
      <c r="C120" s="18">
        <v>963207.9</v>
      </c>
      <c r="D120" s="18">
        <v>538722.30000000005</v>
      </c>
      <c r="E120" s="39"/>
      <c r="F120" s="25"/>
    </row>
    <row r="121" spans="1:6" ht="81" customHeight="1" x14ac:dyDescent="0.2">
      <c r="A121" s="20" t="s">
        <v>191</v>
      </c>
      <c r="B121" s="27" t="s">
        <v>192</v>
      </c>
      <c r="C121" s="18">
        <v>3880305.5</v>
      </c>
      <c r="D121" s="18">
        <v>2603362.5</v>
      </c>
      <c r="E121" s="39"/>
      <c r="F121" s="25"/>
    </row>
    <row r="122" spans="1:6" ht="34.5" customHeight="1" x14ac:dyDescent="0.2">
      <c r="A122" s="20" t="s">
        <v>316</v>
      </c>
      <c r="B122" s="27" t="s">
        <v>317</v>
      </c>
      <c r="C122" s="18">
        <v>8918</v>
      </c>
      <c r="D122" s="18">
        <v>8918</v>
      </c>
      <c r="E122" s="39"/>
      <c r="F122" s="25"/>
    </row>
    <row r="123" spans="1:6" ht="78.75" customHeight="1" x14ac:dyDescent="0.2">
      <c r="A123" s="20" t="s">
        <v>386</v>
      </c>
      <c r="B123" s="27" t="s">
        <v>387</v>
      </c>
      <c r="C123" s="18">
        <v>7308</v>
      </c>
      <c r="D123" s="18">
        <v>7308</v>
      </c>
      <c r="E123" s="39"/>
      <c r="F123" s="25"/>
    </row>
    <row r="124" spans="1:6" ht="48.75" customHeight="1" x14ac:dyDescent="0.2">
      <c r="A124" s="20" t="s">
        <v>193</v>
      </c>
      <c r="B124" s="27" t="s">
        <v>287</v>
      </c>
      <c r="C124" s="18">
        <v>836775.2</v>
      </c>
      <c r="D124" s="18">
        <v>469529</v>
      </c>
      <c r="E124" s="39"/>
      <c r="F124" s="25"/>
    </row>
    <row r="125" spans="1:6" ht="51" customHeight="1" x14ac:dyDescent="0.2">
      <c r="A125" s="20" t="s">
        <v>388</v>
      </c>
      <c r="B125" s="27" t="s">
        <v>389</v>
      </c>
      <c r="C125" s="18">
        <v>49000</v>
      </c>
      <c r="D125" s="18">
        <v>49000</v>
      </c>
      <c r="E125" s="39"/>
      <c r="F125" s="25"/>
    </row>
    <row r="126" spans="1:6" ht="126.75" customHeight="1" x14ac:dyDescent="0.2">
      <c r="A126" s="20" t="s">
        <v>318</v>
      </c>
      <c r="B126" s="27" t="s">
        <v>367</v>
      </c>
      <c r="C126" s="18">
        <v>22776.5</v>
      </c>
      <c r="D126" s="18">
        <v>22775.35</v>
      </c>
      <c r="E126" s="39"/>
      <c r="F126" s="25"/>
    </row>
    <row r="127" spans="1:6" ht="63.75" customHeight="1" x14ac:dyDescent="0.2">
      <c r="A127" s="20" t="s">
        <v>257</v>
      </c>
      <c r="B127" s="27" t="s">
        <v>368</v>
      </c>
      <c r="C127" s="18">
        <v>4232368</v>
      </c>
      <c r="D127" s="18">
        <v>3268241.6</v>
      </c>
      <c r="E127" s="39"/>
      <c r="F127" s="25"/>
    </row>
    <row r="128" spans="1:6" ht="92.25" customHeight="1" x14ac:dyDescent="0.2">
      <c r="A128" s="20" t="s">
        <v>194</v>
      </c>
      <c r="B128" s="27" t="s">
        <v>369</v>
      </c>
      <c r="C128" s="18">
        <v>1336.5</v>
      </c>
      <c r="D128" s="18">
        <v>1205.3</v>
      </c>
      <c r="E128" s="39"/>
      <c r="F128" s="25"/>
    </row>
    <row r="129" spans="1:6" ht="78" customHeight="1" x14ac:dyDescent="0.2">
      <c r="A129" s="20" t="s">
        <v>195</v>
      </c>
      <c r="B129" s="27" t="s">
        <v>151</v>
      </c>
      <c r="C129" s="18">
        <v>411420.8</v>
      </c>
      <c r="D129" s="18">
        <v>382854.8</v>
      </c>
      <c r="E129" s="39"/>
      <c r="F129" s="25"/>
    </row>
    <row r="130" spans="1:6" ht="91.5" customHeight="1" x14ac:dyDescent="0.2">
      <c r="A130" s="20" t="s">
        <v>390</v>
      </c>
      <c r="B130" s="27" t="s">
        <v>394</v>
      </c>
      <c r="C130" s="18">
        <v>29855.5</v>
      </c>
      <c r="D130" s="18">
        <v>29855.5</v>
      </c>
      <c r="E130" s="39"/>
      <c r="F130" s="25"/>
    </row>
    <row r="131" spans="1:6" ht="77.25" customHeight="1" x14ac:dyDescent="0.2">
      <c r="A131" s="20" t="s">
        <v>391</v>
      </c>
      <c r="B131" s="27" t="s">
        <v>395</v>
      </c>
      <c r="C131" s="18">
        <v>400000</v>
      </c>
      <c r="D131" s="18">
        <v>400000</v>
      </c>
      <c r="E131" s="39"/>
      <c r="F131" s="25"/>
    </row>
    <row r="132" spans="1:6" ht="45" customHeight="1" x14ac:dyDescent="0.2">
      <c r="A132" s="20" t="s">
        <v>392</v>
      </c>
      <c r="B132" s="27" t="s">
        <v>396</v>
      </c>
      <c r="C132" s="18">
        <v>4600</v>
      </c>
      <c r="D132" s="18">
        <v>4600</v>
      </c>
      <c r="E132" s="39"/>
      <c r="F132" s="25"/>
    </row>
    <row r="133" spans="1:6" ht="45.75" customHeight="1" x14ac:dyDescent="0.2">
      <c r="A133" s="20" t="s">
        <v>393</v>
      </c>
      <c r="B133" s="27" t="s">
        <v>397</v>
      </c>
      <c r="C133" s="18">
        <v>15680</v>
      </c>
      <c r="D133" s="18">
        <v>15680</v>
      </c>
      <c r="E133" s="39"/>
      <c r="F133" s="25"/>
    </row>
    <row r="134" spans="1:6" ht="60.75" customHeight="1" x14ac:dyDescent="0.2">
      <c r="A134" s="20" t="s">
        <v>196</v>
      </c>
      <c r="B134" s="27" t="s">
        <v>96</v>
      </c>
      <c r="C134" s="18">
        <v>5885.5</v>
      </c>
      <c r="D134" s="18">
        <v>5885.5</v>
      </c>
      <c r="E134" s="39"/>
      <c r="F134" s="25"/>
    </row>
    <row r="135" spans="1:6" ht="77.25" customHeight="1" x14ac:dyDescent="0.2">
      <c r="A135" s="20" t="s">
        <v>197</v>
      </c>
      <c r="B135" s="27" t="s">
        <v>97</v>
      </c>
      <c r="C135" s="18">
        <v>5700.3</v>
      </c>
      <c r="D135" s="18">
        <v>5700.3</v>
      </c>
      <c r="E135" s="39"/>
      <c r="F135" s="25"/>
    </row>
    <row r="136" spans="1:6" ht="77.25" customHeight="1" x14ac:dyDescent="0.2">
      <c r="A136" s="20" t="s">
        <v>198</v>
      </c>
      <c r="B136" s="27" t="s">
        <v>98</v>
      </c>
      <c r="C136" s="18">
        <v>20127</v>
      </c>
      <c r="D136" s="18">
        <v>19901.8</v>
      </c>
      <c r="E136" s="39"/>
      <c r="F136" s="25"/>
    </row>
    <row r="137" spans="1:6" ht="48.75" customHeight="1" x14ac:dyDescent="0.2">
      <c r="A137" s="20" t="s">
        <v>199</v>
      </c>
      <c r="B137" s="27" t="s">
        <v>200</v>
      </c>
      <c r="C137" s="18">
        <v>27300</v>
      </c>
      <c r="D137" s="18">
        <v>12740</v>
      </c>
      <c r="E137" s="39"/>
      <c r="F137" s="25"/>
    </row>
    <row r="138" spans="1:6" ht="47.25" customHeight="1" x14ac:dyDescent="0.2">
      <c r="A138" s="20" t="s">
        <v>201</v>
      </c>
      <c r="B138" s="27" t="s">
        <v>136</v>
      </c>
      <c r="C138" s="18">
        <v>152231</v>
      </c>
      <c r="D138" s="18">
        <v>143768.5</v>
      </c>
      <c r="E138" s="39"/>
      <c r="F138" s="25"/>
    </row>
    <row r="139" spans="1:6" ht="169.5" customHeight="1" x14ac:dyDescent="0.2">
      <c r="A139" s="20" t="s">
        <v>398</v>
      </c>
      <c r="B139" s="27" t="s">
        <v>399</v>
      </c>
      <c r="C139" s="18">
        <v>95661.9</v>
      </c>
      <c r="D139" s="18">
        <v>24916.6</v>
      </c>
      <c r="E139" s="39"/>
      <c r="F139" s="25"/>
    </row>
    <row r="140" spans="1:6" ht="53.25" customHeight="1" x14ac:dyDescent="0.2">
      <c r="A140" s="20" t="s">
        <v>202</v>
      </c>
      <c r="B140" s="27" t="s">
        <v>99</v>
      </c>
      <c r="C140" s="18">
        <v>64757.4</v>
      </c>
      <c r="D140" s="18">
        <v>62796.5</v>
      </c>
      <c r="E140" s="39"/>
      <c r="F140" s="25"/>
    </row>
    <row r="141" spans="1:6" ht="65.25" customHeight="1" x14ac:dyDescent="0.2">
      <c r="A141" s="20" t="s">
        <v>400</v>
      </c>
      <c r="B141" s="27" t="s">
        <v>401</v>
      </c>
      <c r="C141" s="18">
        <v>406754.3</v>
      </c>
      <c r="D141" s="18">
        <v>315393.5</v>
      </c>
      <c r="E141" s="39"/>
      <c r="F141" s="25"/>
    </row>
    <row r="142" spans="1:6" ht="81.75" customHeight="1" x14ac:dyDescent="0.2">
      <c r="A142" s="20" t="s">
        <v>402</v>
      </c>
      <c r="B142" s="27" t="s">
        <v>403</v>
      </c>
      <c r="C142" s="18">
        <v>4613122.5999999996</v>
      </c>
      <c r="D142" s="18">
        <v>2321108.2999999998</v>
      </c>
      <c r="E142" s="39"/>
      <c r="F142" s="25"/>
    </row>
    <row r="143" spans="1:6" ht="48" customHeight="1" x14ac:dyDescent="0.2">
      <c r="A143" s="20" t="s">
        <v>258</v>
      </c>
      <c r="B143" s="27" t="s">
        <v>260</v>
      </c>
      <c r="C143" s="18">
        <v>8724.2000000000007</v>
      </c>
      <c r="D143" s="18">
        <v>0</v>
      </c>
      <c r="E143" s="39"/>
      <c r="F143" s="25"/>
    </row>
    <row r="144" spans="1:6" ht="50.25" customHeight="1" x14ac:dyDescent="0.2">
      <c r="A144" s="20" t="s">
        <v>259</v>
      </c>
      <c r="B144" s="27" t="s">
        <v>261</v>
      </c>
      <c r="C144" s="18">
        <v>63949.5</v>
      </c>
      <c r="D144" s="18">
        <v>56425.9</v>
      </c>
      <c r="E144" s="39"/>
      <c r="F144" s="25"/>
    </row>
    <row r="145" spans="1:6" ht="63.75" customHeight="1" x14ac:dyDescent="0.2">
      <c r="A145" s="20" t="s">
        <v>319</v>
      </c>
      <c r="B145" s="27" t="s">
        <v>320</v>
      </c>
      <c r="C145" s="18">
        <v>18847</v>
      </c>
      <c r="D145" s="18">
        <v>18847</v>
      </c>
      <c r="E145" s="39"/>
      <c r="F145" s="25"/>
    </row>
    <row r="146" spans="1:6" ht="63" customHeight="1" x14ac:dyDescent="0.2">
      <c r="A146" s="20" t="s">
        <v>203</v>
      </c>
      <c r="B146" s="23" t="s">
        <v>100</v>
      </c>
      <c r="C146" s="18">
        <v>5759.2</v>
      </c>
      <c r="D146" s="18">
        <v>5759.2</v>
      </c>
      <c r="E146" s="39"/>
      <c r="F146" s="25"/>
    </row>
    <row r="147" spans="1:6" ht="77.25" customHeight="1" x14ac:dyDescent="0.2">
      <c r="A147" s="20" t="s">
        <v>321</v>
      </c>
      <c r="B147" s="23" t="s">
        <v>322</v>
      </c>
      <c r="C147" s="18">
        <v>790.4</v>
      </c>
      <c r="D147" s="18">
        <v>717.6</v>
      </c>
      <c r="E147" s="39"/>
      <c r="F147" s="25"/>
    </row>
    <row r="148" spans="1:6" ht="32.25" customHeight="1" x14ac:dyDescent="0.2">
      <c r="A148" s="20" t="s">
        <v>204</v>
      </c>
      <c r="B148" s="23" t="s">
        <v>137</v>
      </c>
      <c r="C148" s="18">
        <v>56923.5</v>
      </c>
      <c r="D148" s="18">
        <v>56923.5</v>
      </c>
      <c r="E148" s="39"/>
      <c r="F148" s="25"/>
    </row>
    <row r="149" spans="1:6" ht="61.5" customHeight="1" x14ac:dyDescent="0.2">
      <c r="A149" s="20" t="s">
        <v>205</v>
      </c>
      <c r="B149" s="23" t="s">
        <v>121</v>
      </c>
      <c r="C149" s="18">
        <v>294676.7</v>
      </c>
      <c r="D149" s="18">
        <v>294676.7</v>
      </c>
      <c r="E149" s="39"/>
      <c r="F149" s="25"/>
    </row>
    <row r="150" spans="1:6" ht="62.25" customHeight="1" x14ac:dyDescent="0.2">
      <c r="A150" s="20" t="s">
        <v>404</v>
      </c>
      <c r="B150" s="23" t="s">
        <v>405</v>
      </c>
      <c r="C150" s="18">
        <v>8424</v>
      </c>
      <c r="D150" s="18">
        <v>8424</v>
      </c>
      <c r="E150" s="39"/>
      <c r="F150" s="25"/>
    </row>
    <row r="151" spans="1:6" ht="93" customHeight="1" x14ac:dyDescent="0.2">
      <c r="A151" s="20" t="s">
        <v>206</v>
      </c>
      <c r="B151" s="23" t="s">
        <v>155</v>
      </c>
      <c r="C151" s="18">
        <v>59157.4</v>
      </c>
      <c r="D151" s="18">
        <v>56711.1</v>
      </c>
      <c r="E151" s="39"/>
      <c r="F151" s="25"/>
    </row>
    <row r="152" spans="1:6" ht="48.75" customHeight="1" x14ac:dyDescent="0.2">
      <c r="A152" s="20" t="s">
        <v>207</v>
      </c>
      <c r="B152" s="23" t="s">
        <v>138</v>
      </c>
      <c r="C152" s="18">
        <v>352450.6</v>
      </c>
      <c r="D152" s="18">
        <v>257605.5</v>
      </c>
      <c r="E152" s="39"/>
      <c r="F152" s="25"/>
    </row>
    <row r="153" spans="1:6" ht="45" customHeight="1" x14ac:dyDescent="0.2">
      <c r="A153" s="20" t="s">
        <v>208</v>
      </c>
      <c r="B153" s="23" t="s">
        <v>112</v>
      </c>
      <c r="C153" s="18">
        <v>243013.5</v>
      </c>
      <c r="D153" s="18">
        <v>209037.7</v>
      </c>
      <c r="E153" s="39"/>
      <c r="F153" s="25"/>
    </row>
    <row r="154" spans="1:6" ht="63.75" customHeight="1" x14ac:dyDescent="0.2">
      <c r="A154" s="20" t="s">
        <v>406</v>
      </c>
      <c r="B154" s="23" t="s">
        <v>407</v>
      </c>
      <c r="C154" s="18">
        <v>40845.1</v>
      </c>
      <c r="D154" s="18">
        <v>34965.1</v>
      </c>
      <c r="E154" s="39"/>
      <c r="F154" s="25"/>
    </row>
    <row r="155" spans="1:6" ht="46.5" customHeight="1" x14ac:dyDescent="0.2">
      <c r="A155" s="20" t="s">
        <v>209</v>
      </c>
      <c r="B155" s="23" t="s">
        <v>139</v>
      </c>
      <c r="C155" s="18">
        <v>293068.7</v>
      </c>
      <c r="D155" s="18">
        <v>90399.3</v>
      </c>
      <c r="E155" s="39"/>
      <c r="F155" s="25"/>
    </row>
    <row r="156" spans="1:6" ht="64.5" customHeight="1" x14ac:dyDescent="0.2">
      <c r="A156" s="20" t="s">
        <v>323</v>
      </c>
      <c r="B156" s="23" t="s">
        <v>408</v>
      </c>
      <c r="C156" s="18">
        <v>12637.6</v>
      </c>
      <c r="D156" s="18">
        <v>12637.6</v>
      </c>
      <c r="E156" s="39"/>
      <c r="F156" s="25"/>
    </row>
    <row r="157" spans="1:6" ht="79.5" customHeight="1" x14ac:dyDescent="0.2">
      <c r="A157" s="20" t="s">
        <v>210</v>
      </c>
      <c r="B157" s="23" t="s">
        <v>140</v>
      </c>
      <c r="C157" s="18">
        <v>82519.8</v>
      </c>
      <c r="D157" s="18">
        <v>78162.600000000006</v>
      </c>
      <c r="E157" s="39"/>
      <c r="F157" s="25"/>
    </row>
    <row r="158" spans="1:6" ht="50.25" customHeight="1" x14ac:dyDescent="0.2">
      <c r="A158" s="20" t="s">
        <v>262</v>
      </c>
      <c r="B158" s="23" t="s">
        <v>361</v>
      </c>
      <c r="C158" s="18">
        <v>26800</v>
      </c>
      <c r="D158" s="18">
        <v>26800</v>
      </c>
      <c r="E158" s="39"/>
      <c r="F158" s="25"/>
    </row>
    <row r="159" spans="1:6" ht="80.25" customHeight="1" x14ac:dyDescent="0.2">
      <c r="A159" s="20" t="s">
        <v>409</v>
      </c>
      <c r="B159" s="23" t="s">
        <v>410</v>
      </c>
      <c r="C159" s="18">
        <v>50560.1</v>
      </c>
      <c r="D159" s="18">
        <v>0</v>
      </c>
      <c r="E159" s="39"/>
      <c r="F159" s="25"/>
    </row>
    <row r="160" spans="1:6" ht="50.25" customHeight="1" x14ac:dyDescent="0.2">
      <c r="A160" s="20" t="s">
        <v>324</v>
      </c>
      <c r="B160" s="23" t="s">
        <v>325</v>
      </c>
      <c r="C160" s="18">
        <v>12660.7</v>
      </c>
      <c r="D160" s="18">
        <v>9604.98</v>
      </c>
      <c r="E160" s="39"/>
      <c r="F160" s="25"/>
    </row>
    <row r="161" spans="1:6" ht="97.5" customHeight="1" x14ac:dyDescent="0.2">
      <c r="A161" s="20" t="s">
        <v>263</v>
      </c>
      <c r="B161" s="23" t="s">
        <v>264</v>
      </c>
      <c r="C161" s="18">
        <v>96320.6</v>
      </c>
      <c r="D161" s="18">
        <v>48683.1</v>
      </c>
      <c r="E161" s="39"/>
      <c r="F161" s="25"/>
    </row>
    <row r="162" spans="1:6" ht="65.25" customHeight="1" x14ac:dyDescent="0.2">
      <c r="A162" s="20" t="s">
        <v>265</v>
      </c>
      <c r="B162" s="23" t="s">
        <v>266</v>
      </c>
      <c r="C162" s="18">
        <v>44475.1</v>
      </c>
      <c r="D162" s="18">
        <v>848.2</v>
      </c>
      <c r="E162" s="39"/>
      <c r="F162" s="25"/>
    </row>
    <row r="163" spans="1:6" ht="51" customHeight="1" x14ac:dyDescent="0.2">
      <c r="A163" s="20" t="s">
        <v>267</v>
      </c>
      <c r="B163" s="23" t="s">
        <v>268</v>
      </c>
      <c r="C163" s="18">
        <v>532028.9</v>
      </c>
      <c r="D163" s="18">
        <v>511449.96</v>
      </c>
      <c r="E163" s="39"/>
      <c r="F163" s="25"/>
    </row>
    <row r="164" spans="1:6" ht="99.75" customHeight="1" x14ac:dyDescent="0.2">
      <c r="A164" s="20" t="s">
        <v>290</v>
      </c>
      <c r="B164" s="23" t="s">
        <v>291</v>
      </c>
      <c r="C164" s="18">
        <v>136401.4</v>
      </c>
      <c r="D164" s="18">
        <v>134424.4</v>
      </c>
      <c r="E164" s="39"/>
      <c r="F164" s="25"/>
    </row>
    <row r="165" spans="1:6" ht="63" customHeight="1" x14ac:dyDescent="0.2">
      <c r="A165" s="20" t="s">
        <v>411</v>
      </c>
      <c r="B165" s="23" t="s">
        <v>413</v>
      </c>
      <c r="C165" s="18">
        <v>78000</v>
      </c>
      <c r="D165" s="18">
        <v>34953.599999999999</v>
      </c>
      <c r="E165" s="39"/>
      <c r="F165" s="25"/>
    </row>
    <row r="166" spans="1:6" ht="51.75" customHeight="1" x14ac:dyDescent="0.2">
      <c r="A166" s="20" t="s">
        <v>412</v>
      </c>
      <c r="B166" s="23" t="s">
        <v>414</v>
      </c>
      <c r="C166" s="18">
        <v>138138</v>
      </c>
      <c r="D166" s="18">
        <v>0</v>
      </c>
      <c r="E166" s="39"/>
      <c r="F166" s="25"/>
    </row>
    <row r="167" spans="1:6" ht="108.75" customHeight="1" x14ac:dyDescent="0.2">
      <c r="A167" s="20" t="s">
        <v>326</v>
      </c>
      <c r="B167" s="23" t="s">
        <v>327</v>
      </c>
      <c r="C167" s="18">
        <v>27224.5</v>
      </c>
      <c r="D167" s="18">
        <v>27224.5</v>
      </c>
      <c r="E167" s="39"/>
      <c r="F167" s="25"/>
    </row>
    <row r="168" spans="1:6" ht="66" customHeight="1" x14ac:dyDescent="0.2">
      <c r="A168" s="20" t="s">
        <v>499</v>
      </c>
      <c r="B168" s="23" t="s">
        <v>500</v>
      </c>
      <c r="C168" s="18">
        <v>500000</v>
      </c>
      <c r="D168" s="18">
        <v>116405.6</v>
      </c>
      <c r="E168" s="39"/>
      <c r="F168" s="25"/>
    </row>
    <row r="169" spans="1:6" ht="129.75" customHeight="1" x14ac:dyDescent="0.2">
      <c r="A169" s="20" t="s">
        <v>328</v>
      </c>
      <c r="B169" s="23" t="s">
        <v>329</v>
      </c>
      <c r="C169" s="18">
        <v>29244.7</v>
      </c>
      <c r="D169" s="18">
        <v>5858.7</v>
      </c>
      <c r="E169" s="39"/>
      <c r="F169" s="25"/>
    </row>
    <row r="170" spans="1:6" ht="99" customHeight="1" x14ac:dyDescent="0.2">
      <c r="A170" s="20" t="s">
        <v>269</v>
      </c>
      <c r="B170" s="23" t="s">
        <v>270</v>
      </c>
      <c r="C170" s="18">
        <v>278505.09999999998</v>
      </c>
      <c r="D170" s="18">
        <v>146417.79999999999</v>
      </c>
      <c r="E170" s="39"/>
      <c r="F170" s="25"/>
    </row>
    <row r="171" spans="1:6" ht="100.5" customHeight="1" x14ac:dyDescent="0.2">
      <c r="A171" s="20" t="s">
        <v>441</v>
      </c>
      <c r="B171" s="23" t="s">
        <v>440</v>
      </c>
      <c r="C171" s="18">
        <v>0</v>
      </c>
      <c r="D171" s="18">
        <v>107246.9</v>
      </c>
      <c r="E171" s="39"/>
      <c r="F171" s="25"/>
    </row>
    <row r="172" spans="1:6" ht="36.75" customHeight="1" x14ac:dyDescent="0.2">
      <c r="A172" s="20" t="s">
        <v>439</v>
      </c>
      <c r="B172" s="23" t="s">
        <v>438</v>
      </c>
      <c r="C172" s="18">
        <v>108542</v>
      </c>
      <c r="D172" s="18">
        <v>102801.8</v>
      </c>
      <c r="E172" s="39"/>
      <c r="F172" s="25"/>
    </row>
    <row r="173" spans="1:6" ht="36.75" customHeight="1" x14ac:dyDescent="0.2">
      <c r="A173" s="2" t="s">
        <v>211</v>
      </c>
      <c r="B173" s="23" t="s">
        <v>496</v>
      </c>
      <c r="C173" s="18">
        <f>SUM(C174:C189)</f>
        <v>4563097</v>
      </c>
      <c r="D173" s="18">
        <f>SUM(D174:D189)+0.1</f>
        <v>3636344.4200000004</v>
      </c>
      <c r="E173" s="39"/>
      <c r="F173" s="25"/>
    </row>
    <row r="174" spans="1:6" ht="82.5" customHeight="1" x14ac:dyDescent="0.2">
      <c r="A174" s="20" t="s">
        <v>212</v>
      </c>
      <c r="B174" s="23" t="s">
        <v>271</v>
      </c>
      <c r="C174" s="18">
        <v>94823.3</v>
      </c>
      <c r="D174" s="18">
        <v>63468.9</v>
      </c>
      <c r="E174" s="39"/>
      <c r="F174" s="25"/>
    </row>
    <row r="175" spans="1:6" ht="79.5" customHeight="1" x14ac:dyDescent="0.2">
      <c r="A175" s="20" t="s">
        <v>213</v>
      </c>
      <c r="B175" s="23" t="s">
        <v>102</v>
      </c>
      <c r="C175" s="18">
        <v>675.7</v>
      </c>
      <c r="D175" s="18">
        <v>126.9</v>
      </c>
      <c r="E175" s="39"/>
      <c r="F175" s="25"/>
    </row>
    <row r="176" spans="1:6" ht="81" customHeight="1" x14ac:dyDescent="0.2">
      <c r="A176" s="20" t="s">
        <v>431</v>
      </c>
      <c r="B176" s="23" t="s">
        <v>417</v>
      </c>
      <c r="C176" s="18">
        <v>57000</v>
      </c>
      <c r="D176" s="18">
        <v>28497.8</v>
      </c>
      <c r="E176" s="39"/>
      <c r="F176" s="25"/>
    </row>
    <row r="177" spans="1:6" ht="55.5" customHeight="1" x14ac:dyDescent="0.2">
      <c r="A177" s="20" t="s">
        <v>214</v>
      </c>
      <c r="B177" s="23" t="s">
        <v>89</v>
      </c>
      <c r="C177" s="18">
        <v>19464.5</v>
      </c>
      <c r="D177" s="18">
        <v>5584.4</v>
      </c>
      <c r="E177" s="39"/>
      <c r="F177" s="25"/>
    </row>
    <row r="178" spans="1:6" ht="53.25" customHeight="1" x14ac:dyDescent="0.2">
      <c r="A178" s="20" t="s">
        <v>215</v>
      </c>
      <c r="B178" s="23" t="s">
        <v>88</v>
      </c>
      <c r="C178" s="18">
        <v>848116.1</v>
      </c>
      <c r="D178" s="18">
        <v>531548.5</v>
      </c>
      <c r="E178" s="39"/>
      <c r="F178" s="25"/>
    </row>
    <row r="179" spans="1:6" ht="80.25" customHeight="1" x14ac:dyDescent="0.2">
      <c r="A179" s="20" t="s">
        <v>216</v>
      </c>
      <c r="B179" s="23" t="s">
        <v>478</v>
      </c>
      <c r="C179" s="18">
        <v>5351.8</v>
      </c>
      <c r="D179" s="18">
        <v>5030.5</v>
      </c>
      <c r="E179" s="39"/>
      <c r="F179" s="25"/>
    </row>
    <row r="180" spans="1:6" ht="102.75" customHeight="1" x14ac:dyDescent="0.2">
      <c r="A180" s="20" t="s">
        <v>217</v>
      </c>
      <c r="B180" s="23" t="s">
        <v>479</v>
      </c>
      <c r="C180" s="18">
        <v>34035.1</v>
      </c>
      <c r="D180" s="18">
        <v>11506.1</v>
      </c>
      <c r="E180" s="39"/>
      <c r="F180" s="25"/>
    </row>
    <row r="181" spans="1:6" ht="94.5" customHeight="1" x14ac:dyDescent="0.2">
      <c r="A181" s="20" t="s">
        <v>218</v>
      </c>
      <c r="B181" s="23" t="s">
        <v>87</v>
      </c>
      <c r="C181" s="18">
        <v>39230.300000000003</v>
      </c>
      <c r="D181" s="18">
        <v>38572.949999999997</v>
      </c>
      <c r="E181" s="39"/>
      <c r="F181" s="25"/>
    </row>
    <row r="182" spans="1:6" ht="137.25" customHeight="1" x14ac:dyDescent="0.2">
      <c r="A182" s="20" t="s">
        <v>219</v>
      </c>
      <c r="B182" s="27" t="s">
        <v>480</v>
      </c>
      <c r="C182" s="18">
        <v>70.3</v>
      </c>
      <c r="D182" s="18">
        <v>44.4</v>
      </c>
      <c r="E182" s="39"/>
      <c r="F182" s="25"/>
    </row>
    <row r="183" spans="1:6" ht="57.75" customHeight="1" x14ac:dyDescent="0.2">
      <c r="A183" s="20" t="s">
        <v>220</v>
      </c>
      <c r="B183" s="23" t="s">
        <v>86</v>
      </c>
      <c r="C183" s="18">
        <v>453127.1</v>
      </c>
      <c r="D183" s="18">
        <v>411406.4</v>
      </c>
      <c r="E183" s="39"/>
      <c r="F183" s="25"/>
    </row>
    <row r="184" spans="1:6" ht="92.25" customHeight="1" x14ac:dyDescent="0.2">
      <c r="A184" s="20" t="s">
        <v>221</v>
      </c>
      <c r="B184" s="27" t="s">
        <v>481</v>
      </c>
      <c r="C184" s="18">
        <v>644386</v>
      </c>
      <c r="D184" s="18">
        <v>390611.97</v>
      </c>
      <c r="E184" s="40"/>
      <c r="F184" s="25"/>
    </row>
    <row r="185" spans="1:6" ht="57.75" customHeight="1" x14ac:dyDescent="0.2">
      <c r="A185" s="20" t="s">
        <v>272</v>
      </c>
      <c r="B185" s="27" t="s">
        <v>273</v>
      </c>
      <c r="C185" s="18">
        <v>1609234.5</v>
      </c>
      <c r="D185" s="18">
        <v>1564269.8</v>
      </c>
      <c r="E185" s="39"/>
      <c r="F185" s="25"/>
    </row>
    <row r="186" spans="1:6" ht="57" customHeight="1" x14ac:dyDescent="0.2">
      <c r="A186" s="20" t="s">
        <v>222</v>
      </c>
      <c r="B186" s="23" t="s">
        <v>113</v>
      </c>
      <c r="C186" s="18">
        <v>72575.399999999994</v>
      </c>
      <c r="D186" s="18">
        <v>32965.699999999997</v>
      </c>
      <c r="E186" s="39"/>
      <c r="F186" s="25"/>
    </row>
    <row r="187" spans="1:6" ht="116.25" customHeight="1" x14ac:dyDescent="0.2">
      <c r="A187" s="20" t="s">
        <v>223</v>
      </c>
      <c r="B187" s="23" t="s">
        <v>114</v>
      </c>
      <c r="C187" s="18">
        <v>74046.5</v>
      </c>
      <c r="D187" s="18">
        <v>73268</v>
      </c>
      <c r="E187" s="39"/>
      <c r="F187" s="25"/>
    </row>
    <row r="188" spans="1:6" ht="143.25" customHeight="1" x14ac:dyDescent="0.2">
      <c r="A188" s="20" t="s">
        <v>224</v>
      </c>
      <c r="B188" s="23" t="s">
        <v>101</v>
      </c>
      <c r="C188" s="18">
        <v>470907.2</v>
      </c>
      <c r="D188" s="18">
        <v>381949.5</v>
      </c>
      <c r="E188" s="39"/>
      <c r="F188" s="25"/>
    </row>
    <row r="189" spans="1:6" ht="36.75" customHeight="1" x14ac:dyDescent="0.2">
      <c r="A189" s="20" t="s">
        <v>225</v>
      </c>
      <c r="B189" s="23" t="s">
        <v>482</v>
      </c>
      <c r="C189" s="18">
        <v>140053.20000000001</v>
      </c>
      <c r="D189" s="18">
        <v>97492.5</v>
      </c>
      <c r="E189" s="40"/>
      <c r="F189" s="25"/>
    </row>
    <row r="190" spans="1:6" ht="22.5" customHeight="1" x14ac:dyDescent="0.2">
      <c r="A190" s="2" t="s">
        <v>226</v>
      </c>
      <c r="B190" s="23" t="s">
        <v>227</v>
      </c>
      <c r="C190" s="18">
        <f>SUM(C191:C200)</f>
        <v>1859091.4</v>
      </c>
      <c r="D190" s="18">
        <f>SUM(D191:D200)</f>
        <v>1582243.4699999997</v>
      </c>
      <c r="E190" s="39"/>
      <c r="F190" s="25"/>
    </row>
    <row r="191" spans="1:6" ht="197.25" customHeight="1" x14ac:dyDescent="0.2">
      <c r="A191" s="2" t="s">
        <v>501</v>
      </c>
      <c r="B191" s="23" t="s">
        <v>502</v>
      </c>
      <c r="C191" s="18">
        <v>9139.6</v>
      </c>
      <c r="D191" s="18">
        <v>7.5</v>
      </c>
      <c r="E191" s="39"/>
      <c r="F191" s="25"/>
    </row>
    <row r="192" spans="1:6" ht="81" customHeight="1" x14ac:dyDescent="0.2">
      <c r="A192" s="2" t="s">
        <v>228</v>
      </c>
      <c r="B192" s="23" t="s">
        <v>104</v>
      </c>
      <c r="C192" s="18">
        <v>11628.9</v>
      </c>
      <c r="D192" s="18">
        <v>11628.9</v>
      </c>
      <c r="E192" s="39"/>
      <c r="F192" s="25"/>
    </row>
    <row r="193" spans="1:6" ht="81" customHeight="1" x14ac:dyDescent="0.2">
      <c r="A193" s="20" t="s">
        <v>229</v>
      </c>
      <c r="B193" s="23" t="s">
        <v>156</v>
      </c>
      <c r="C193" s="18">
        <v>7012.2</v>
      </c>
      <c r="D193" s="18">
        <v>7012.2</v>
      </c>
      <c r="E193" s="39"/>
      <c r="F193" s="25"/>
    </row>
    <row r="194" spans="1:6" ht="74.25" customHeight="1" x14ac:dyDescent="0.2">
      <c r="A194" s="20" t="s">
        <v>230</v>
      </c>
      <c r="B194" s="23" t="s">
        <v>103</v>
      </c>
      <c r="C194" s="18">
        <v>115538.6</v>
      </c>
      <c r="D194" s="18">
        <v>110154.9</v>
      </c>
      <c r="E194" s="39"/>
      <c r="F194" s="25"/>
    </row>
    <row r="195" spans="1:6" ht="249" customHeight="1" x14ac:dyDescent="0.2">
      <c r="A195" s="20" t="s">
        <v>442</v>
      </c>
      <c r="B195" s="27" t="s">
        <v>483</v>
      </c>
      <c r="C195" s="18">
        <v>1108.4000000000001</v>
      </c>
      <c r="D195" s="18">
        <v>554.20000000000005</v>
      </c>
      <c r="E195" s="40"/>
      <c r="F195" s="25"/>
    </row>
    <row r="196" spans="1:6" ht="167.25" customHeight="1" x14ac:dyDescent="0.2">
      <c r="A196" s="20" t="s">
        <v>231</v>
      </c>
      <c r="B196" s="23" t="s">
        <v>362</v>
      </c>
      <c r="C196" s="18">
        <v>1107352</v>
      </c>
      <c r="D196" s="18">
        <v>962904.97</v>
      </c>
      <c r="E196" s="39"/>
      <c r="F196" s="25"/>
    </row>
    <row r="197" spans="1:6" ht="170.25" customHeight="1" x14ac:dyDescent="0.2">
      <c r="A197" s="20" t="s">
        <v>274</v>
      </c>
      <c r="B197" s="23" t="s">
        <v>275</v>
      </c>
      <c r="C197" s="18">
        <v>109773.6</v>
      </c>
      <c r="D197" s="18">
        <v>69986.3</v>
      </c>
      <c r="E197" s="39"/>
      <c r="F197" s="25"/>
    </row>
    <row r="198" spans="1:6" ht="108.75" customHeight="1" x14ac:dyDescent="0.2">
      <c r="A198" s="20" t="s">
        <v>299</v>
      </c>
      <c r="B198" s="23" t="s">
        <v>300</v>
      </c>
      <c r="C198" s="18">
        <v>207.4</v>
      </c>
      <c r="D198" s="18">
        <v>207.4</v>
      </c>
      <c r="E198" s="39"/>
      <c r="F198" s="25"/>
    </row>
    <row r="199" spans="1:6" ht="93.75" customHeight="1" x14ac:dyDescent="0.2">
      <c r="A199" s="20" t="s">
        <v>504</v>
      </c>
      <c r="B199" s="23" t="s">
        <v>503</v>
      </c>
      <c r="C199" s="18">
        <v>67668.600000000006</v>
      </c>
      <c r="D199" s="18">
        <v>0</v>
      </c>
      <c r="E199" s="39"/>
      <c r="F199" s="25"/>
    </row>
    <row r="200" spans="1:6" ht="63" customHeight="1" x14ac:dyDescent="0.2">
      <c r="A200" s="20" t="s">
        <v>351</v>
      </c>
      <c r="B200" s="23" t="s">
        <v>352</v>
      </c>
      <c r="C200" s="18">
        <v>429662.1</v>
      </c>
      <c r="D200" s="18">
        <v>419787.1</v>
      </c>
      <c r="E200" s="39"/>
      <c r="F200" s="25"/>
    </row>
    <row r="201" spans="1:6" ht="49.5" customHeight="1" x14ac:dyDescent="0.2">
      <c r="A201" s="20" t="s">
        <v>446</v>
      </c>
      <c r="B201" s="23" t="s">
        <v>443</v>
      </c>
      <c r="C201" s="19">
        <f>C203+C202</f>
        <v>52652</v>
      </c>
      <c r="D201" s="18">
        <f>D203+D202</f>
        <v>34573.5</v>
      </c>
      <c r="E201" s="39"/>
      <c r="F201" s="25"/>
    </row>
    <row r="202" spans="1:6" ht="80.25" customHeight="1" x14ac:dyDescent="0.2">
      <c r="A202" s="20" t="s">
        <v>505</v>
      </c>
      <c r="B202" s="23" t="s">
        <v>506</v>
      </c>
      <c r="C202" s="19">
        <v>52652</v>
      </c>
      <c r="D202" s="18">
        <v>26326</v>
      </c>
      <c r="E202" s="39"/>
      <c r="F202" s="25"/>
    </row>
    <row r="203" spans="1:6" ht="49.5" customHeight="1" x14ac:dyDescent="0.2">
      <c r="A203" s="20" t="s">
        <v>445</v>
      </c>
      <c r="B203" s="23" t="s">
        <v>444</v>
      </c>
      <c r="C203" s="19">
        <v>0</v>
      </c>
      <c r="D203" s="18">
        <v>8247.5</v>
      </c>
      <c r="E203" s="39"/>
      <c r="F203" s="25"/>
    </row>
    <row r="204" spans="1:6" ht="39" customHeight="1" x14ac:dyDescent="0.2">
      <c r="A204" s="2" t="s">
        <v>232</v>
      </c>
      <c r="B204" s="23" t="s">
        <v>152</v>
      </c>
      <c r="C204" s="19">
        <f>C205</f>
        <v>27735.599999999999</v>
      </c>
      <c r="D204" s="19">
        <f>D205</f>
        <v>26490.1</v>
      </c>
      <c r="E204" s="39"/>
      <c r="F204" s="25"/>
    </row>
    <row r="205" spans="1:6" ht="47.25" customHeight="1" x14ac:dyDescent="0.2">
      <c r="A205" s="2" t="s">
        <v>233</v>
      </c>
      <c r="B205" s="23" t="s">
        <v>153</v>
      </c>
      <c r="C205" s="19">
        <f>C206+C207</f>
        <v>27735.599999999999</v>
      </c>
      <c r="D205" s="19">
        <f>D206+D207</f>
        <v>26490.1</v>
      </c>
      <c r="E205" s="39"/>
      <c r="F205" s="25"/>
    </row>
    <row r="206" spans="1:6" ht="51" customHeight="1" x14ac:dyDescent="0.2">
      <c r="A206" s="32" t="s">
        <v>448</v>
      </c>
      <c r="B206" s="23" t="s">
        <v>447</v>
      </c>
      <c r="C206" s="19">
        <v>4735.6000000000004</v>
      </c>
      <c r="D206" s="18">
        <v>3490.1</v>
      </c>
      <c r="E206" s="39"/>
      <c r="F206" s="25"/>
    </row>
    <row r="207" spans="1:6" ht="51.75" customHeight="1" x14ac:dyDescent="0.2">
      <c r="A207" s="32" t="s">
        <v>450</v>
      </c>
      <c r="B207" s="23" t="s">
        <v>449</v>
      </c>
      <c r="C207" s="19">
        <v>23000</v>
      </c>
      <c r="D207" s="18">
        <v>23000</v>
      </c>
      <c r="E207" s="39"/>
      <c r="F207" s="25"/>
    </row>
    <row r="208" spans="1:6" ht="83.25" customHeight="1" x14ac:dyDescent="0.2">
      <c r="A208" s="2" t="s">
        <v>477</v>
      </c>
      <c r="B208" s="23" t="s">
        <v>119</v>
      </c>
      <c r="C208" s="19">
        <f>C209</f>
        <v>1834092.5999999999</v>
      </c>
      <c r="D208" s="19">
        <f>D209</f>
        <v>1910451</v>
      </c>
      <c r="E208" s="36"/>
      <c r="F208" s="25"/>
    </row>
    <row r="209" spans="1:6" ht="109.5" customHeight="1" x14ac:dyDescent="0.2">
      <c r="A209" s="2" t="s">
        <v>234</v>
      </c>
      <c r="B209" s="23" t="s">
        <v>116</v>
      </c>
      <c r="C209" s="26">
        <f>C210+C211+C212+C213+C214+C215+C218+C219+C220+C221+C223+C224</f>
        <v>1834092.5999999999</v>
      </c>
      <c r="D209" s="26">
        <f>SUM(D210:D224)</f>
        <v>1910451</v>
      </c>
      <c r="E209" s="39"/>
      <c r="F209" s="25"/>
    </row>
    <row r="210" spans="1:6" ht="48" customHeight="1" x14ac:dyDescent="0.2">
      <c r="A210" s="2" t="s">
        <v>276</v>
      </c>
      <c r="B210" s="23" t="s">
        <v>363</v>
      </c>
      <c r="C210" s="19">
        <v>2900.1</v>
      </c>
      <c r="D210" s="18">
        <v>15784.5</v>
      </c>
      <c r="E210" s="39"/>
      <c r="F210" s="25"/>
    </row>
    <row r="211" spans="1:6" ht="94.5" customHeight="1" x14ac:dyDescent="0.2">
      <c r="A211" s="2" t="s">
        <v>277</v>
      </c>
      <c r="B211" s="23" t="s">
        <v>278</v>
      </c>
      <c r="C211" s="19">
        <v>832.3</v>
      </c>
      <c r="D211" s="18">
        <v>914.7</v>
      </c>
      <c r="E211" s="39"/>
      <c r="F211" s="25"/>
    </row>
    <row r="212" spans="1:6" ht="125.25" customHeight="1" x14ac:dyDescent="0.2">
      <c r="A212" s="2" t="s">
        <v>418</v>
      </c>
      <c r="B212" s="23" t="s">
        <v>419</v>
      </c>
      <c r="C212" s="19">
        <v>18.100000000000001</v>
      </c>
      <c r="D212" s="18">
        <v>310.8</v>
      </c>
      <c r="E212" s="39"/>
      <c r="F212" s="25"/>
    </row>
    <row r="213" spans="1:6" ht="112.5" customHeight="1" x14ac:dyDescent="0.2">
      <c r="A213" s="2" t="s">
        <v>235</v>
      </c>
      <c r="B213" s="23" t="s">
        <v>154</v>
      </c>
      <c r="C213" s="19">
        <v>1127.5</v>
      </c>
      <c r="D213" s="18">
        <v>1258.9000000000001</v>
      </c>
      <c r="E213" s="39"/>
      <c r="F213" s="25"/>
    </row>
    <row r="214" spans="1:6" ht="78.75" customHeight="1" x14ac:dyDescent="0.2">
      <c r="A214" s="2" t="s">
        <v>236</v>
      </c>
      <c r="B214" s="23" t="s">
        <v>115</v>
      </c>
      <c r="C214" s="19">
        <v>7821.3</v>
      </c>
      <c r="D214" s="18">
        <v>9367.15</v>
      </c>
      <c r="E214" s="39"/>
      <c r="F214" s="25"/>
    </row>
    <row r="215" spans="1:6" ht="66.75" customHeight="1" x14ac:dyDescent="0.2">
      <c r="A215" s="2" t="s">
        <v>452</v>
      </c>
      <c r="B215" s="23" t="s">
        <v>451</v>
      </c>
      <c r="C215" s="19">
        <v>0</v>
      </c>
      <c r="D215" s="18">
        <v>0.6</v>
      </c>
      <c r="E215" s="39"/>
      <c r="F215" s="25"/>
    </row>
    <row r="216" spans="1:6" ht="78.75" customHeight="1" x14ac:dyDescent="0.2">
      <c r="A216" s="2" t="s">
        <v>507</v>
      </c>
      <c r="B216" s="23" t="s">
        <v>508</v>
      </c>
      <c r="C216" s="19">
        <v>0</v>
      </c>
      <c r="D216" s="18">
        <v>74.099999999999994</v>
      </c>
      <c r="E216" s="39"/>
      <c r="F216" s="25"/>
    </row>
    <row r="217" spans="1:6" ht="78.75" customHeight="1" x14ac:dyDescent="0.2">
      <c r="A217" s="2" t="s">
        <v>330</v>
      </c>
      <c r="B217" s="23" t="s">
        <v>331</v>
      </c>
      <c r="C217" s="19">
        <v>0</v>
      </c>
      <c r="D217" s="18">
        <v>1242.2</v>
      </c>
      <c r="E217" s="39"/>
      <c r="F217" s="25"/>
    </row>
    <row r="218" spans="1:6" ht="98.25" customHeight="1" x14ac:dyDescent="0.2">
      <c r="A218" s="2" t="s">
        <v>332</v>
      </c>
      <c r="B218" s="23" t="s">
        <v>333</v>
      </c>
      <c r="C218" s="26">
        <v>0</v>
      </c>
      <c r="D218" s="18">
        <v>1629.4</v>
      </c>
      <c r="E218" s="39"/>
      <c r="F218" s="25"/>
    </row>
    <row r="219" spans="1:6" ht="109.5" customHeight="1" x14ac:dyDescent="0.2">
      <c r="A219" s="2" t="s">
        <v>334</v>
      </c>
      <c r="B219" s="23" t="s">
        <v>335</v>
      </c>
      <c r="C219" s="19">
        <v>0</v>
      </c>
      <c r="D219" s="18">
        <v>276</v>
      </c>
      <c r="E219" s="37"/>
      <c r="F219" s="25"/>
    </row>
    <row r="220" spans="1:6" ht="174" customHeight="1" x14ac:dyDescent="0.2">
      <c r="A220" s="2" t="s">
        <v>237</v>
      </c>
      <c r="B220" s="23" t="s">
        <v>487</v>
      </c>
      <c r="C220" s="19">
        <v>261.10000000000002</v>
      </c>
      <c r="D220" s="18">
        <v>1031</v>
      </c>
      <c r="E220" s="38"/>
      <c r="F220" s="25"/>
    </row>
    <row r="221" spans="1:6" ht="111" customHeight="1" x14ac:dyDescent="0.2">
      <c r="A221" s="2" t="s">
        <v>454</v>
      </c>
      <c r="B221" s="27" t="s">
        <v>453</v>
      </c>
      <c r="C221" s="19">
        <v>0</v>
      </c>
      <c r="D221" s="18">
        <v>8174.7</v>
      </c>
      <c r="E221" s="37"/>
      <c r="F221" s="25"/>
    </row>
    <row r="222" spans="1:6" ht="111" customHeight="1" x14ac:dyDescent="0.2">
      <c r="A222" s="2" t="s">
        <v>353</v>
      </c>
      <c r="B222" s="23" t="s">
        <v>354</v>
      </c>
      <c r="C222" s="19">
        <v>0</v>
      </c>
      <c r="D222" s="18">
        <v>479.5</v>
      </c>
      <c r="E222" s="37"/>
      <c r="F222" s="25"/>
    </row>
    <row r="223" spans="1:6" ht="79.5" customHeight="1" x14ac:dyDescent="0.2">
      <c r="A223" s="2" t="s">
        <v>238</v>
      </c>
      <c r="B223" s="23" t="s">
        <v>105</v>
      </c>
      <c r="C223" s="19">
        <v>1821132.2</v>
      </c>
      <c r="D223" s="18">
        <v>1869865.05</v>
      </c>
      <c r="E223" s="37"/>
      <c r="F223" s="25"/>
    </row>
    <row r="224" spans="1:6" ht="97.5" customHeight="1" x14ac:dyDescent="0.2">
      <c r="A224" s="2" t="s">
        <v>420</v>
      </c>
      <c r="B224" s="23" t="s">
        <v>421</v>
      </c>
      <c r="C224" s="19">
        <v>0</v>
      </c>
      <c r="D224" s="18">
        <v>42.4</v>
      </c>
      <c r="E224" s="37"/>
      <c r="F224" s="25"/>
    </row>
    <row r="225" spans="1:6" ht="63.75" customHeight="1" x14ac:dyDescent="0.2">
      <c r="A225" s="2" t="s">
        <v>488</v>
      </c>
      <c r="B225" s="23" t="s">
        <v>497</v>
      </c>
      <c r="C225" s="28">
        <f>C226</f>
        <v>-17938.399999999998</v>
      </c>
      <c r="D225" s="28">
        <f>D226</f>
        <v>-152067.21999999997</v>
      </c>
      <c r="E225" s="37"/>
      <c r="F225" s="25"/>
    </row>
    <row r="226" spans="1:6" ht="63" customHeight="1" x14ac:dyDescent="0.2">
      <c r="A226" s="2" t="s">
        <v>239</v>
      </c>
      <c r="B226" s="23" t="s">
        <v>117</v>
      </c>
      <c r="C226" s="28">
        <f>C227+C228+C229+C230+C231+C232+C233+C234+C235+C236+C237+C238+C239+C240+C241+C242+C243+C244+C246+C248+C249+C250+C251+C252+C254+C255+C256+C257+C258+C259+C260+C261+C262+C263+C264+C265+C266+C267+C268+C269+C270+C271</f>
        <v>-17938.399999999998</v>
      </c>
      <c r="D226" s="28">
        <f>SUM(D227:D271)</f>
        <v>-152067.21999999997</v>
      </c>
      <c r="E226" s="37"/>
      <c r="F226" s="25"/>
    </row>
    <row r="227" spans="1:6" ht="48.75" customHeight="1" x14ac:dyDescent="0.2">
      <c r="A227" s="2" t="s">
        <v>336</v>
      </c>
      <c r="B227" s="23" t="s">
        <v>337</v>
      </c>
      <c r="C227" s="19">
        <v>0</v>
      </c>
      <c r="D227" s="28">
        <v>-386.8</v>
      </c>
      <c r="E227" s="37"/>
      <c r="F227" s="25"/>
    </row>
    <row r="228" spans="1:6" ht="47.25" customHeight="1" x14ac:dyDescent="0.2">
      <c r="A228" s="2" t="s">
        <v>456</v>
      </c>
      <c r="B228" s="23" t="s">
        <v>455</v>
      </c>
      <c r="C228" s="19">
        <v>0</v>
      </c>
      <c r="D228" s="35">
        <v>-193.4</v>
      </c>
      <c r="E228" s="37"/>
      <c r="F228" s="25"/>
    </row>
    <row r="229" spans="1:6" ht="64.5" customHeight="1" x14ac:dyDescent="0.2">
      <c r="A229" s="2" t="s">
        <v>279</v>
      </c>
      <c r="B229" s="23" t="s">
        <v>280</v>
      </c>
      <c r="C229" s="28">
        <v>-832.3</v>
      </c>
      <c r="D229" s="28">
        <v>-832.3</v>
      </c>
      <c r="E229" s="37"/>
      <c r="F229" s="25"/>
    </row>
    <row r="230" spans="1:6" ht="144" customHeight="1" x14ac:dyDescent="0.2">
      <c r="A230" s="2" t="s">
        <v>458</v>
      </c>
      <c r="B230" s="27" t="s">
        <v>457</v>
      </c>
      <c r="C230" s="19">
        <v>0</v>
      </c>
      <c r="D230" s="28">
        <v>-925.7</v>
      </c>
      <c r="E230" s="37"/>
      <c r="F230" s="25"/>
    </row>
    <row r="231" spans="1:6" ht="126.75" customHeight="1" x14ac:dyDescent="0.2">
      <c r="A231" s="2" t="s">
        <v>240</v>
      </c>
      <c r="B231" s="23" t="s">
        <v>157</v>
      </c>
      <c r="C231" s="28">
        <v>-75.7</v>
      </c>
      <c r="D231" s="28">
        <v>-1961.7</v>
      </c>
      <c r="E231" s="37"/>
      <c r="F231" s="25"/>
    </row>
    <row r="232" spans="1:6" ht="80.25" customHeight="1" x14ac:dyDescent="0.2">
      <c r="A232" s="2" t="s">
        <v>338</v>
      </c>
      <c r="B232" s="23" t="s">
        <v>339</v>
      </c>
      <c r="C232" s="19">
        <v>0</v>
      </c>
      <c r="D232" s="28">
        <v>-115.6</v>
      </c>
      <c r="E232" s="37"/>
      <c r="F232" s="25"/>
    </row>
    <row r="233" spans="1:6" ht="127.5" customHeight="1" x14ac:dyDescent="0.2">
      <c r="A233" s="2" t="s">
        <v>484</v>
      </c>
      <c r="B233" s="27" t="s">
        <v>459</v>
      </c>
      <c r="C233" s="19">
        <v>0</v>
      </c>
      <c r="D233" s="28">
        <v>-8</v>
      </c>
      <c r="E233" s="37"/>
      <c r="F233" s="25"/>
    </row>
    <row r="234" spans="1:6" ht="94.5" customHeight="1" x14ac:dyDescent="0.2">
      <c r="A234" s="2" t="s">
        <v>485</v>
      </c>
      <c r="B234" s="23" t="s">
        <v>460</v>
      </c>
      <c r="C234" s="19">
        <v>0</v>
      </c>
      <c r="D234" s="28">
        <v>-56.8</v>
      </c>
      <c r="E234" s="37"/>
      <c r="F234" s="25"/>
    </row>
    <row r="235" spans="1:6" ht="158.25" customHeight="1" x14ac:dyDescent="0.2">
      <c r="A235" s="2" t="s">
        <v>241</v>
      </c>
      <c r="B235" s="27" t="s">
        <v>288</v>
      </c>
      <c r="C235" s="19">
        <v>0</v>
      </c>
      <c r="D235" s="28">
        <v>-8623.6</v>
      </c>
      <c r="E235" s="37"/>
      <c r="F235" s="25"/>
    </row>
    <row r="236" spans="1:6" ht="110.25" customHeight="1" x14ac:dyDescent="0.2">
      <c r="A236" s="2" t="s">
        <v>422</v>
      </c>
      <c r="B236" s="27" t="s">
        <v>423</v>
      </c>
      <c r="C236" s="28">
        <v>-18.100000000000001</v>
      </c>
      <c r="D236" s="28">
        <v>-304.60000000000002</v>
      </c>
      <c r="E236" s="37"/>
      <c r="F236" s="25"/>
    </row>
    <row r="237" spans="1:6" ht="50.25" customHeight="1" x14ac:dyDescent="0.2">
      <c r="A237" s="2" t="s">
        <v>462</v>
      </c>
      <c r="B237" s="27" t="s">
        <v>461</v>
      </c>
      <c r="C237" s="19">
        <v>0</v>
      </c>
      <c r="D237" s="28">
        <v>-560.70000000000005</v>
      </c>
      <c r="E237" s="37"/>
      <c r="F237" s="25"/>
    </row>
    <row r="238" spans="1:6" ht="114" customHeight="1" x14ac:dyDescent="0.2">
      <c r="A238" s="2" t="s">
        <v>292</v>
      </c>
      <c r="B238" s="27" t="s">
        <v>293</v>
      </c>
      <c r="C238" s="28">
        <v>-1274</v>
      </c>
      <c r="D238" s="28">
        <v>-1274</v>
      </c>
      <c r="E238" s="37"/>
      <c r="F238" s="25"/>
    </row>
    <row r="239" spans="1:6" ht="63" customHeight="1" x14ac:dyDescent="0.2">
      <c r="A239" s="2" t="s">
        <v>424</v>
      </c>
      <c r="B239" s="27" t="s">
        <v>425</v>
      </c>
      <c r="C239" s="19">
        <v>0</v>
      </c>
      <c r="D239" s="28">
        <v>-15522.8</v>
      </c>
      <c r="E239" s="37"/>
      <c r="F239" s="25"/>
    </row>
    <row r="240" spans="1:6" ht="66.75" customHeight="1" x14ac:dyDescent="0.2">
      <c r="A240" s="2" t="s">
        <v>355</v>
      </c>
      <c r="B240" s="27" t="s">
        <v>356</v>
      </c>
      <c r="C240" s="19">
        <v>0</v>
      </c>
      <c r="D240" s="28">
        <v>-2019.5</v>
      </c>
      <c r="E240" s="37"/>
      <c r="F240" s="25"/>
    </row>
    <row r="241" spans="1:6" ht="96" customHeight="1" x14ac:dyDescent="0.2">
      <c r="A241" s="2" t="s">
        <v>340</v>
      </c>
      <c r="B241" s="27" t="s">
        <v>341</v>
      </c>
      <c r="C241" s="28">
        <v>-1127.5</v>
      </c>
      <c r="D241" s="28">
        <v>-1145.5999999999999</v>
      </c>
      <c r="E241" s="37"/>
      <c r="F241" s="25"/>
    </row>
    <row r="242" spans="1:6" ht="95.25" customHeight="1" x14ac:dyDescent="0.2">
      <c r="A242" s="2" t="s">
        <v>464</v>
      </c>
      <c r="B242" s="27" t="s">
        <v>463</v>
      </c>
      <c r="C242" s="19">
        <v>0</v>
      </c>
      <c r="D242" s="28">
        <v>-12408.7</v>
      </c>
      <c r="E242" s="37"/>
      <c r="F242" s="25"/>
    </row>
    <row r="243" spans="1:6" ht="126.75" customHeight="1" x14ac:dyDescent="0.2">
      <c r="A243" s="2" t="s">
        <v>426</v>
      </c>
      <c r="B243" s="27" t="s">
        <v>427</v>
      </c>
      <c r="C243" s="28">
        <v>-2900.1</v>
      </c>
      <c r="D243" s="28">
        <v>-2900.1</v>
      </c>
      <c r="E243" s="37"/>
      <c r="F243" s="25"/>
    </row>
    <row r="244" spans="1:6" ht="78" customHeight="1" x14ac:dyDescent="0.2">
      <c r="A244" s="2" t="s">
        <v>342</v>
      </c>
      <c r="B244" s="27" t="s">
        <v>343</v>
      </c>
      <c r="C244" s="28">
        <v>-123.5</v>
      </c>
      <c r="D244" s="28">
        <v>-3573</v>
      </c>
      <c r="E244" s="37"/>
      <c r="F244" s="25"/>
    </row>
    <row r="245" spans="1:6" ht="84.75" customHeight="1" x14ac:dyDescent="0.2">
      <c r="A245" s="2" t="s">
        <v>509</v>
      </c>
      <c r="B245" s="27" t="s">
        <v>510</v>
      </c>
      <c r="C245" s="19">
        <v>0</v>
      </c>
      <c r="D245" s="28">
        <v>-4.2</v>
      </c>
      <c r="E245" s="37"/>
      <c r="F245" s="25"/>
    </row>
    <row r="246" spans="1:6" ht="69" customHeight="1" x14ac:dyDescent="0.2">
      <c r="A246" s="2" t="s">
        <v>281</v>
      </c>
      <c r="B246" s="27" t="s">
        <v>282</v>
      </c>
      <c r="C246" s="19">
        <v>0</v>
      </c>
      <c r="D246" s="28">
        <v>-3466.6</v>
      </c>
      <c r="E246" s="37"/>
      <c r="F246" s="25"/>
    </row>
    <row r="247" spans="1:6" ht="63.75" customHeight="1" x14ac:dyDescent="0.2">
      <c r="A247" s="2" t="s">
        <v>511</v>
      </c>
      <c r="B247" s="27" t="s">
        <v>512</v>
      </c>
      <c r="C247" s="19">
        <v>0</v>
      </c>
      <c r="D247" s="28">
        <v>-196</v>
      </c>
      <c r="E247" s="37"/>
      <c r="F247" s="25"/>
    </row>
    <row r="248" spans="1:6" ht="60.75" customHeight="1" x14ac:dyDescent="0.2">
      <c r="A248" s="2" t="s">
        <v>242</v>
      </c>
      <c r="B248" s="23" t="s">
        <v>118</v>
      </c>
      <c r="C248" s="28">
        <v>-7821.3</v>
      </c>
      <c r="D248" s="28">
        <v>-8532.6</v>
      </c>
      <c r="E248" s="37"/>
      <c r="F248" s="25"/>
    </row>
    <row r="249" spans="1:6" ht="77.25" customHeight="1" x14ac:dyDescent="0.2">
      <c r="A249" s="33" t="s">
        <v>486</v>
      </c>
      <c r="B249" s="34" t="s">
        <v>243</v>
      </c>
      <c r="C249" s="26">
        <v>0</v>
      </c>
      <c r="D249" s="35">
        <v>-5412.5</v>
      </c>
      <c r="E249" s="37"/>
      <c r="F249" s="25"/>
    </row>
    <row r="250" spans="1:6" ht="63.75" customHeight="1" x14ac:dyDescent="0.2">
      <c r="A250" s="2" t="s">
        <v>244</v>
      </c>
      <c r="B250" s="23" t="s">
        <v>245</v>
      </c>
      <c r="C250" s="19">
        <v>0</v>
      </c>
      <c r="D250" s="28">
        <v>-6224.35</v>
      </c>
      <c r="E250" s="37"/>
      <c r="F250" s="25"/>
    </row>
    <row r="251" spans="1:6" ht="45.75" customHeight="1" x14ac:dyDescent="0.2">
      <c r="A251" s="2" t="s">
        <v>466</v>
      </c>
      <c r="B251" s="23" t="s">
        <v>465</v>
      </c>
      <c r="C251" s="19">
        <v>0</v>
      </c>
      <c r="D251" s="28">
        <v>-0.6</v>
      </c>
      <c r="E251" s="37"/>
      <c r="F251" s="25"/>
    </row>
    <row r="252" spans="1:6" ht="92.25" customHeight="1" x14ac:dyDescent="0.2">
      <c r="A252" s="2" t="s">
        <v>294</v>
      </c>
      <c r="B252" s="23" t="s">
        <v>295</v>
      </c>
      <c r="C252" s="28">
        <v>-426.3</v>
      </c>
      <c r="D252" s="28">
        <v>-2568.6999999999998</v>
      </c>
      <c r="E252" s="37"/>
      <c r="F252" s="25"/>
    </row>
    <row r="253" spans="1:6" ht="61.5" customHeight="1" x14ac:dyDescent="0.2">
      <c r="A253" s="2" t="s">
        <v>513</v>
      </c>
      <c r="B253" s="23" t="s">
        <v>514</v>
      </c>
      <c r="C253" s="19">
        <v>0</v>
      </c>
      <c r="D253" s="28">
        <v>-72.599999999999994</v>
      </c>
      <c r="E253" s="37"/>
      <c r="F253" s="25"/>
    </row>
    <row r="254" spans="1:6" ht="63.75" customHeight="1" x14ac:dyDescent="0.2">
      <c r="A254" s="2" t="s">
        <v>432</v>
      </c>
      <c r="B254" s="23" t="s">
        <v>344</v>
      </c>
      <c r="C254" s="28">
        <v>-1242.2</v>
      </c>
      <c r="D254" s="28">
        <v>-1242.2</v>
      </c>
      <c r="E254" s="37"/>
      <c r="F254" s="25"/>
    </row>
    <row r="255" spans="1:6" ht="61.5" customHeight="1" x14ac:dyDescent="0.2">
      <c r="A255" s="2" t="s">
        <v>428</v>
      </c>
      <c r="B255" s="23" t="s">
        <v>429</v>
      </c>
      <c r="C255" s="28">
        <v>-1382.3</v>
      </c>
      <c r="D255" s="28">
        <v>-1382.3</v>
      </c>
      <c r="E255" s="37"/>
      <c r="F255" s="25"/>
    </row>
    <row r="256" spans="1:6" ht="60.75" customHeight="1" x14ac:dyDescent="0.2">
      <c r="A256" s="2" t="s">
        <v>246</v>
      </c>
      <c r="B256" s="23" t="s">
        <v>489</v>
      </c>
      <c r="C256" s="28">
        <v>-24.5</v>
      </c>
      <c r="D256" s="28">
        <v>-33.200000000000003</v>
      </c>
      <c r="E256" s="38"/>
      <c r="F256" s="25"/>
    </row>
    <row r="257" spans="1:6" ht="109.5" customHeight="1" x14ac:dyDescent="0.2">
      <c r="A257" s="2" t="s">
        <v>296</v>
      </c>
      <c r="B257" s="23" t="s">
        <v>490</v>
      </c>
      <c r="C257" s="19">
        <v>0</v>
      </c>
      <c r="D257" s="28">
        <v>-90.49</v>
      </c>
      <c r="E257" s="37"/>
      <c r="F257" s="25"/>
    </row>
    <row r="258" spans="1:6" ht="63" customHeight="1" x14ac:dyDescent="0.2">
      <c r="A258" s="2" t="s">
        <v>247</v>
      </c>
      <c r="B258" s="23" t="s">
        <v>158</v>
      </c>
      <c r="C258" s="19">
        <v>0</v>
      </c>
      <c r="D258" s="28">
        <v>-167.3</v>
      </c>
      <c r="E258" s="37"/>
      <c r="F258" s="25"/>
    </row>
    <row r="259" spans="1:6" ht="93.75" customHeight="1" x14ac:dyDescent="0.2">
      <c r="A259" s="2" t="s">
        <v>248</v>
      </c>
      <c r="B259" s="23" t="s">
        <v>491</v>
      </c>
      <c r="C259" s="28">
        <v>-24</v>
      </c>
      <c r="D259" s="28">
        <v>-1699.98</v>
      </c>
      <c r="E259" s="37"/>
      <c r="F259" s="25"/>
    </row>
    <row r="260" spans="1:6" ht="51.75" customHeight="1" x14ac:dyDescent="0.2">
      <c r="A260" s="2" t="s">
        <v>468</v>
      </c>
      <c r="B260" s="23" t="s">
        <v>467</v>
      </c>
      <c r="C260" s="19">
        <v>0</v>
      </c>
      <c r="D260" s="28">
        <v>-3173.6</v>
      </c>
      <c r="E260" s="37"/>
      <c r="F260" s="25"/>
    </row>
    <row r="261" spans="1:6" ht="78" customHeight="1" x14ac:dyDescent="0.2">
      <c r="A261" s="20" t="s">
        <v>345</v>
      </c>
      <c r="B261" s="23" t="s">
        <v>346</v>
      </c>
      <c r="C261" s="19">
        <v>0</v>
      </c>
      <c r="D261" s="28">
        <v>-42</v>
      </c>
      <c r="E261" s="37"/>
      <c r="F261" s="25"/>
    </row>
    <row r="262" spans="1:6" ht="40.5" customHeight="1" x14ac:dyDescent="0.2">
      <c r="A262" s="20" t="s">
        <v>347</v>
      </c>
      <c r="B262" s="23" t="s">
        <v>348</v>
      </c>
      <c r="C262" s="19">
        <v>0</v>
      </c>
      <c r="D262" s="28">
        <v>-62.4</v>
      </c>
      <c r="E262" s="37"/>
      <c r="F262" s="25"/>
    </row>
    <row r="263" spans="1:6" ht="64.5" customHeight="1" x14ac:dyDescent="0.2">
      <c r="A263" s="20" t="s">
        <v>283</v>
      </c>
      <c r="B263" s="23" t="s">
        <v>106</v>
      </c>
      <c r="C263" s="19">
        <v>0</v>
      </c>
      <c r="D263" s="28">
        <v>-676.2</v>
      </c>
      <c r="E263" s="37"/>
      <c r="F263" s="25"/>
    </row>
    <row r="264" spans="1:6" ht="114.75" customHeight="1" x14ac:dyDescent="0.2">
      <c r="A264" s="20" t="s">
        <v>433</v>
      </c>
      <c r="B264" s="23" t="s">
        <v>430</v>
      </c>
      <c r="C264" s="19">
        <v>0</v>
      </c>
      <c r="D264" s="28">
        <v>-39.4</v>
      </c>
      <c r="E264" s="37"/>
      <c r="F264" s="25"/>
    </row>
    <row r="265" spans="1:6" ht="176.25" customHeight="1" x14ac:dyDescent="0.2">
      <c r="A265" s="20" t="s">
        <v>249</v>
      </c>
      <c r="B265" s="23" t="s">
        <v>492</v>
      </c>
      <c r="C265" s="28">
        <v>-261.10000000000002</v>
      </c>
      <c r="D265" s="28">
        <v>-1213.7</v>
      </c>
      <c r="E265" s="38"/>
      <c r="F265" s="25"/>
    </row>
    <row r="266" spans="1:6" ht="190.5" customHeight="1" x14ac:dyDescent="0.2">
      <c r="A266" s="20" t="s">
        <v>349</v>
      </c>
      <c r="B266" s="23" t="s">
        <v>350</v>
      </c>
      <c r="C266" s="28">
        <v>-335.2</v>
      </c>
      <c r="D266" s="28">
        <v>-751.5</v>
      </c>
      <c r="E266" s="37"/>
      <c r="F266" s="25"/>
    </row>
    <row r="267" spans="1:6" ht="113.25" customHeight="1" x14ac:dyDescent="0.2">
      <c r="A267" s="20" t="s">
        <v>470</v>
      </c>
      <c r="B267" s="27" t="s">
        <v>469</v>
      </c>
      <c r="C267" s="19">
        <v>0</v>
      </c>
      <c r="D267" s="28">
        <v>-8174.7</v>
      </c>
      <c r="E267" s="37"/>
      <c r="F267" s="25"/>
    </row>
    <row r="268" spans="1:6" ht="117" customHeight="1" x14ac:dyDescent="0.2">
      <c r="A268" s="20" t="s">
        <v>357</v>
      </c>
      <c r="B268" s="23" t="s">
        <v>358</v>
      </c>
      <c r="C268" s="19">
        <v>0</v>
      </c>
      <c r="D268" s="28">
        <v>-24386.400000000001</v>
      </c>
      <c r="E268" s="37"/>
      <c r="F268" s="25"/>
    </row>
    <row r="269" spans="1:6" ht="159.75" customHeight="1" x14ac:dyDescent="0.2">
      <c r="A269" s="20" t="s">
        <v>284</v>
      </c>
      <c r="B269" s="23" t="s">
        <v>493</v>
      </c>
      <c r="C269" s="28">
        <v>-69.2</v>
      </c>
      <c r="D269" s="28">
        <v>-4999.2</v>
      </c>
      <c r="E269" s="38"/>
      <c r="F269" s="25"/>
    </row>
    <row r="270" spans="1:6" ht="159" customHeight="1" x14ac:dyDescent="0.2">
      <c r="A270" s="20" t="s">
        <v>285</v>
      </c>
      <c r="B270" s="23" t="s">
        <v>494</v>
      </c>
      <c r="C270" s="19">
        <v>0</v>
      </c>
      <c r="D270" s="28">
        <v>-7855.3</v>
      </c>
      <c r="E270" s="38"/>
      <c r="F270" s="25"/>
    </row>
    <row r="271" spans="1:6" ht="68.25" customHeight="1" x14ac:dyDescent="0.2">
      <c r="A271" s="20" t="s">
        <v>250</v>
      </c>
      <c r="B271" s="23" t="s">
        <v>120</v>
      </c>
      <c r="C271" s="28">
        <v>-1.1000000000000001</v>
      </c>
      <c r="D271" s="28">
        <v>-16786.3</v>
      </c>
      <c r="E271" s="37"/>
      <c r="F271" s="25"/>
    </row>
    <row r="272" spans="1:6" ht="22.5" customHeight="1" x14ac:dyDescent="0.2">
      <c r="A272" s="16" t="s">
        <v>251</v>
      </c>
      <c r="B272" s="16" t="s">
        <v>252</v>
      </c>
      <c r="C272" s="17">
        <f>C74+C6</f>
        <v>134522186.79999998</v>
      </c>
      <c r="D272" s="17">
        <f>D74+D6</f>
        <v>95790253.060000017</v>
      </c>
      <c r="E272" s="25"/>
      <c r="F272" s="25"/>
    </row>
    <row r="273" spans="2:6" ht="85.5" customHeight="1" x14ac:dyDescent="0.2">
      <c r="B273" s="24" t="s">
        <v>364</v>
      </c>
      <c r="E273" s="25"/>
      <c r="F273" s="25"/>
    </row>
    <row r="275" spans="2:6" x14ac:dyDescent="0.2">
      <c r="B275" s="22"/>
    </row>
    <row r="276" spans="2:6" x14ac:dyDescent="0.2">
      <c r="B276" s="25"/>
    </row>
  </sheetData>
  <mergeCells count="2">
    <mergeCell ref="C1:D1"/>
    <mergeCell ref="A2:D2"/>
  </mergeCells>
  <phoneticPr fontId="6" type="noConversion"/>
  <pageMargins left="0.59055118110236227" right="0.39370078740157483" top="0.55118110236220474" bottom="0.62992125984251968" header="0.11811023622047245" footer="0"/>
  <pageSetup paperSize="9" scale="84" firstPageNumber="2" fitToHeight="0" orientation="portrait" useFirstPageNumber="1" r:id="rId1"/>
  <headerFooter alignWithMargins="0">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Приложение № 1</vt:lpstr>
      <vt:lpstr>'Приложение № 1'!Заголовки_для_печати</vt:lpstr>
      <vt:lpstr>'Приложение № 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Терентьева Анна Сергеевна</cp:lastModifiedBy>
  <cp:lastPrinted>2024-10-29T05:32:48Z</cp:lastPrinted>
  <dcterms:created xsi:type="dcterms:W3CDTF">2008-04-13T22:10:36Z</dcterms:created>
  <dcterms:modified xsi:type="dcterms:W3CDTF">2024-10-29T05:32:55Z</dcterms:modified>
</cp:coreProperties>
</file>